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E288" i="9"/>
  <c r="B288" i="9" s="1"/>
  <c r="F287" i="9"/>
  <c r="F286" i="9"/>
  <c r="H285" i="9"/>
  <c r="G285" i="9"/>
  <c r="E285" i="9" s="1"/>
  <c r="B285" i="9" s="1"/>
  <c r="F285" i="9"/>
  <c r="H284" i="9"/>
  <c r="G284" i="9"/>
  <c r="F284" i="9"/>
  <c r="H283" i="9"/>
  <c r="G283" i="9"/>
  <c r="F283" i="9"/>
  <c r="F282" i="9"/>
  <c r="H281" i="9"/>
  <c r="G281" i="9"/>
  <c r="F281" i="9"/>
  <c r="E281" i="9"/>
  <c r="B281" i="9" s="1"/>
  <c r="H280" i="9"/>
  <c r="G280" i="9"/>
  <c r="F280" i="9"/>
  <c r="F275" i="9" s="1"/>
  <c r="H279" i="9"/>
  <c r="G279" i="9"/>
  <c r="F279" i="9"/>
  <c r="F278" i="9"/>
  <c r="F277" i="9"/>
  <c r="F276" i="9"/>
  <c r="L274" i="9"/>
  <c r="F274" i="9" s="1"/>
  <c r="H274" i="9"/>
  <c r="I273" i="9"/>
  <c r="H273" i="9"/>
  <c r="F273" i="9"/>
  <c r="E272" i="9"/>
  <c r="M271" i="9"/>
  <c r="L271" i="9"/>
  <c r="F271" i="9" s="1"/>
  <c r="B271" i="9" s="1"/>
  <c r="E271" i="9"/>
  <c r="M270" i="9"/>
  <c r="L270" i="9"/>
  <c r="F270" i="9" s="1"/>
  <c r="E270" i="9"/>
  <c r="B270" i="9" s="1"/>
  <c r="M269" i="9"/>
  <c r="L269" i="9"/>
  <c r="F269" i="9"/>
  <c r="E269" i="9"/>
  <c r="B269" i="9" s="1"/>
  <c r="M268" i="9"/>
  <c r="L268" i="9"/>
  <c r="F268" i="9" s="1"/>
  <c r="E268" i="9"/>
  <c r="M267" i="9"/>
  <c r="L267" i="9"/>
  <c r="E267" i="9"/>
  <c r="M266" i="9"/>
  <c r="L266" i="9"/>
  <c r="F266" i="9" s="1"/>
  <c r="E266" i="9"/>
  <c r="B266" i="9" s="1"/>
  <c r="M265" i="9"/>
  <c r="L265" i="9"/>
  <c r="F265" i="9"/>
  <c r="E265" i="9"/>
  <c r="B265" i="9" s="1"/>
  <c r="M264" i="9"/>
  <c r="L264" i="9"/>
  <c r="F264" i="9" s="1"/>
  <c r="E264" i="9"/>
  <c r="M263" i="9"/>
  <c r="L263" i="9"/>
  <c r="E263" i="9"/>
  <c r="M262" i="9"/>
  <c r="L262" i="9"/>
  <c r="F262" i="9" s="1"/>
  <c r="E262" i="9"/>
  <c r="B262" i="9" s="1"/>
  <c r="M261" i="9"/>
  <c r="L261" i="9"/>
  <c r="F261" i="9"/>
  <c r="E261" i="9"/>
  <c r="B261" i="9" s="1"/>
  <c r="M260" i="9"/>
  <c r="L260" i="9"/>
  <c r="F260" i="9" s="1"/>
  <c r="E260" i="9"/>
  <c r="M259" i="9"/>
  <c r="L259" i="9"/>
  <c r="E259" i="9"/>
  <c r="M258" i="9"/>
  <c r="L258" i="9"/>
  <c r="F258" i="9" s="1"/>
  <c r="E258" i="9"/>
  <c r="B258" i="9" s="1"/>
  <c r="M257" i="9"/>
  <c r="L257" i="9"/>
  <c r="F257" i="9"/>
  <c r="E257" i="9"/>
  <c r="B257" i="9" s="1"/>
  <c r="M256" i="9"/>
  <c r="L256" i="9"/>
  <c r="F256" i="9" s="1"/>
  <c r="E256" i="9"/>
  <c r="M255" i="9"/>
  <c r="L255" i="9"/>
  <c r="E255" i="9"/>
  <c r="M254" i="9"/>
  <c r="L254" i="9"/>
  <c r="F254" i="9" s="1"/>
  <c r="E254" i="9"/>
  <c r="B254" i="9" s="1"/>
  <c r="M253" i="9"/>
  <c r="L253" i="9"/>
  <c r="F253" i="9"/>
  <c r="E253" i="9"/>
  <c r="B253" i="9" s="1"/>
  <c r="M252" i="9"/>
  <c r="L252" i="9"/>
  <c r="F252" i="9" s="1"/>
  <c r="E252" i="9"/>
  <c r="M251" i="9"/>
  <c r="L251" i="9"/>
  <c r="E251" i="9"/>
  <c r="M250" i="9"/>
  <c r="L250" i="9"/>
  <c r="E250" i="9"/>
  <c r="M249" i="9"/>
  <c r="L249" i="9"/>
  <c r="F249" i="9"/>
  <c r="E249" i="9"/>
  <c r="M248" i="9"/>
  <c r="L248" i="9"/>
  <c r="F248" i="9"/>
  <c r="E248" i="9"/>
  <c r="M247" i="9"/>
  <c r="L247" i="9"/>
  <c r="E247" i="9"/>
  <c r="M246" i="9"/>
  <c r="L246" i="9"/>
  <c r="E246" i="9"/>
  <c r="M245" i="9"/>
  <c r="L245" i="9"/>
  <c r="F245" i="9"/>
  <c r="E245" i="9"/>
  <c r="M244" i="9"/>
  <c r="L244" i="9"/>
  <c r="F244" i="9"/>
  <c r="E244" i="9"/>
  <c r="M243" i="9"/>
  <c r="L243" i="9"/>
  <c r="E243" i="9"/>
  <c r="M242" i="9"/>
  <c r="L242" i="9"/>
  <c r="E242" i="9"/>
  <c r="M241" i="9"/>
  <c r="L241" i="9"/>
  <c r="F241" i="9"/>
  <c r="E241" i="9"/>
  <c r="M240" i="9"/>
  <c r="L240" i="9"/>
  <c r="F240" i="9"/>
  <c r="E240" i="9"/>
  <c r="M239" i="9"/>
  <c r="L239" i="9"/>
  <c r="E239" i="9"/>
  <c r="M238" i="9"/>
  <c r="L238" i="9"/>
  <c r="E238" i="9"/>
  <c r="M237" i="9"/>
  <c r="L237" i="9"/>
  <c r="F237" i="9"/>
  <c r="E237" i="9"/>
  <c r="M236" i="9"/>
  <c r="L236" i="9"/>
  <c r="F236" i="9"/>
  <c r="E236" i="9"/>
  <c r="M235" i="9"/>
  <c r="L235" i="9"/>
  <c r="F235" i="9" s="1"/>
  <c r="B235" i="9" s="1"/>
  <c r="E235" i="9"/>
  <c r="M234" i="9"/>
  <c r="L234" i="9"/>
  <c r="E234" i="9"/>
  <c r="M233" i="9"/>
  <c r="L233" i="9"/>
  <c r="F233" i="9"/>
  <c r="B233" i="9" s="1"/>
  <c r="E233" i="9"/>
  <c r="M232" i="9"/>
  <c r="L232" i="9"/>
  <c r="F232" i="9" s="1"/>
  <c r="E232" i="9"/>
  <c r="M231" i="9"/>
  <c r="L231" i="9"/>
  <c r="F231" i="9" s="1"/>
  <c r="B231" i="9" s="1"/>
  <c r="E231" i="9"/>
  <c r="M230" i="9"/>
  <c r="L230" i="9"/>
  <c r="E230" i="9"/>
  <c r="M229" i="9"/>
  <c r="F229" i="9" s="1"/>
  <c r="B229" i="9" s="1"/>
  <c r="L229" i="9"/>
  <c r="E229" i="9"/>
  <c r="M228" i="9"/>
  <c r="L228" i="9"/>
  <c r="F228" i="9" s="1"/>
  <c r="E228" i="9"/>
  <c r="M227" i="9"/>
  <c r="L227" i="9"/>
  <c r="F227" i="9" s="1"/>
  <c r="B227" i="9" s="1"/>
  <c r="E227" i="9"/>
  <c r="M226" i="9"/>
  <c r="L226" i="9"/>
  <c r="E226" i="9"/>
  <c r="H225" i="9"/>
  <c r="G225" i="9"/>
  <c r="F225" i="9"/>
  <c r="M224" i="9"/>
  <c r="L224" i="9"/>
  <c r="F224" i="9" s="1"/>
  <c r="E224" i="9"/>
  <c r="M223" i="9"/>
  <c r="L223" i="9"/>
  <c r="F223" i="9" s="1"/>
  <c r="B223" i="9" s="1"/>
  <c r="E223" i="9"/>
  <c r="M222" i="9"/>
  <c r="L222" i="9"/>
  <c r="E222" i="9"/>
  <c r="M221" i="9"/>
  <c r="F221" i="9" s="1"/>
  <c r="B221" i="9" s="1"/>
  <c r="L221" i="9"/>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G146" i="9"/>
  <c r="F146" i="9"/>
  <c r="B146" i="9"/>
  <c r="H145" i="9"/>
  <c r="G145" i="9"/>
  <c r="F145" i="9"/>
  <c r="E145" i="9"/>
  <c r="B145" i="9" s="1"/>
  <c r="H144" i="9"/>
  <c r="G144" i="9"/>
  <c r="E144" i="9" s="1"/>
  <c r="F144" i="9"/>
  <c r="H143" i="9"/>
  <c r="G143" i="9"/>
  <c r="E143" i="9" s="1"/>
  <c r="B143" i="9" s="1"/>
  <c r="F143" i="9"/>
  <c r="F142" i="9"/>
  <c r="H141" i="9"/>
  <c r="G141" i="9"/>
  <c r="F141" i="9"/>
  <c r="E141" i="9"/>
  <c r="B141" i="9" s="1"/>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F68" i="9"/>
  <c r="H67" i="9"/>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E46" i="9" s="1"/>
  <c r="B46" i="9" s="1"/>
  <c r="G46" i="9"/>
  <c r="F46" i="9"/>
  <c r="H45" i="9"/>
  <c r="G45" i="9"/>
  <c r="E45" i="9" s="1"/>
  <c r="B45" i="9" s="1"/>
  <c r="F45" i="9"/>
  <c r="H44" i="9"/>
  <c r="G44" i="9"/>
  <c r="F44" i="9"/>
  <c r="H43" i="9"/>
  <c r="E43" i="9" s="1"/>
  <c r="B43" i="9" s="1"/>
  <c r="G43" i="9"/>
  <c r="F43" i="9"/>
  <c r="H42" i="9"/>
  <c r="G42" i="9"/>
  <c r="F42" i="9"/>
  <c r="H41" i="9"/>
  <c r="G41" i="9"/>
  <c r="F41" i="9"/>
  <c r="H40" i="9"/>
  <c r="G40" i="9"/>
  <c r="F40" i="9"/>
  <c r="H39" i="9"/>
  <c r="G39" i="9"/>
  <c r="F39" i="9"/>
  <c r="H38" i="9"/>
  <c r="G38" i="9"/>
  <c r="F38" i="9"/>
  <c r="E38" i="9"/>
  <c r="B38" i="9" s="1"/>
  <c r="H37" i="9"/>
  <c r="G37" i="9"/>
  <c r="F37" i="9"/>
  <c r="H36" i="9"/>
  <c r="G36" i="9"/>
  <c r="E36" i="9" s="1"/>
  <c r="B36" i="9" s="1"/>
  <c r="F36" i="9"/>
  <c r="H35" i="9"/>
  <c r="E35" i="9" s="1"/>
  <c r="B35" i="9" s="1"/>
  <c r="G35" i="9"/>
  <c r="F35" i="9"/>
  <c r="H34" i="9"/>
  <c r="G34" i="9"/>
  <c r="F34" i="9"/>
  <c r="E34" i="9"/>
  <c r="B34" i="9" s="1"/>
  <c r="H33" i="9"/>
  <c r="G33" i="9"/>
  <c r="E33" i="9" s="1"/>
  <c r="B33" i="9" s="1"/>
  <c r="F33" i="9"/>
  <c r="H32" i="9"/>
  <c r="G32" i="9"/>
  <c r="E32" i="9" s="1"/>
  <c r="B32" i="9" s="1"/>
  <c r="F32" i="9"/>
  <c r="H31" i="9"/>
  <c r="E31" i="9" s="1"/>
  <c r="B31" i="9" s="1"/>
  <c r="G31" i="9"/>
  <c r="F31" i="9"/>
  <c r="H30" i="9"/>
  <c r="G30" i="9"/>
  <c r="F30" i="9"/>
  <c r="H29" i="9"/>
  <c r="G29" i="9"/>
  <c r="F29" i="9"/>
  <c r="H28" i="9"/>
  <c r="G28" i="9"/>
  <c r="E28" i="9" s="1"/>
  <c r="B28" i="9" s="1"/>
  <c r="F28" i="9"/>
  <c r="H27" i="9"/>
  <c r="G27" i="9"/>
  <c r="F27" i="9"/>
  <c r="E27" i="9"/>
  <c r="B27" i="9" s="1"/>
  <c r="H26" i="9"/>
  <c r="G26" i="9"/>
  <c r="F26" i="9"/>
  <c r="H25" i="9"/>
  <c r="G25" i="9"/>
  <c r="E25" i="9" s="1"/>
  <c r="B25" i="9" s="1"/>
  <c r="F25" i="9"/>
  <c r="H24" i="9"/>
  <c r="G24" i="9"/>
  <c r="E24" i="9" s="1"/>
  <c r="B24" i="9" s="1"/>
  <c r="F24" i="9"/>
  <c r="H23" i="9"/>
  <c r="G23" i="9"/>
  <c r="F23" i="9"/>
  <c r="E23" i="9"/>
  <c r="B23" i="9" s="1"/>
  <c r="H22" i="9"/>
  <c r="G22" i="9"/>
  <c r="F22" i="9"/>
  <c r="H21" i="9"/>
  <c r="G21" i="9"/>
  <c r="E21" i="9" s="1"/>
  <c r="B21" i="9" s="1"/>
  <c r="F21" i="9"/>
  <c r="F20" i="9"/>
  <c r="F4" i="9"/>
  <c r="O3" i="9"/>
  <c r="G274" i="9" s="1"/>
  <c r="E274" i="9" s="1"/>
  <c r="B274" i="9" s="1"/>
  <c r="I3" i="9"/>
  <c r="H3" i="9"/>
  <c r="G3" i="9"/>
  <c r="D101" i="8"/>
  <c r="D95" i="8"/>
  <c r="D90" i="8"/>
  <c r="D85" i="8"/>
  <c r="D80" i="8"/>
  <c r="D75" i="8"/>
  <c r="D70" i="8"/>
  <c r="D65" i="8"/>
  <c r="D60" i="8"/>
  <c r="D55" i="8"/>
  <c r="D49" i="8" s="1"/>
  <c r="D43" i="8" s="1"/>
  <c r="I35" i="3" s="1"/>
  <c r="D50" i="8"/>
  <c r="D44" i="8"/>
  <c r="D36" i="8"/>
  <c r="D26" i="8"/>
  <c r="D24" i="8" s="1"/>
  <c r="C1499" i="1" s="1"/>
  <c r="H1499" i="1" s="1"/>
  <c r="D18" i="8"/>
  <c r="D8" i="8"/>
  <c r="D6" i="8" s="1"/>
  <c r="C1481" i="1" s="1"/>
  <c r="E44" i="7"/>
  <c r="D44" i="7"/>
  <c r="E39" i="7"/>
  <c r="D39" i="7"/>
  <c r="E38" i="7"/>
  <c r="E30" i="7"/>
  <c r="D30" i="7"/>
  <c r="D22" i="7" s="1"/>
  <c r="H30" i="3" s="1"/>
  <c r="E23" i="7"/>
  <c r="E22" i="7" s="1"/>
  <c r="D23" i="7"/>
  <c r="E7" i="7"/>
  <c r="E6" i="7" s="1"/>
  <c r="E5" i="7" s="1"/>
  <c r="D7" i="7"/>
  <c r="D6"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D115" i="6"/>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246" i="5"/>
  <c r="F244" i="5"/>
  <c r="F243" i="5"/>
  <c r="F242" i="5"/>
  <c r="E242" i="5"/>
  <c r="D242" i="5"/>
  <c r="F241" i="5"/>
  <c r="F240" i="5"/>
  <c r="E239" i="5"/>
  <c r="E238" i="5" s="1"/>
  <c r="D1215"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D207" i="5"/>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E180" i="5"/>
  <c r="D180" i="5"/>
  <c r="F180" i="5" s="1"/>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D78" i="5"/>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1" i="5"/>
  <c r="F50" i="5"/>
  <c r="F49" i="5"/>
  <c r="F48" i="5"/>
  <c r="F47" i="5"/>
  <c r="F46" i="5"/>
  <c r="E45" i="5"/>
  <c r="F45" i="5" s="1"/>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C997" i="1"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D593" i="4" s="1"/>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478" i="1"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E459" i="4" s="1"/>
  <c r="D453" i="1"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E644" i="4" s="1"/>
  <c r="D638" i="1" s="1"/>
  <c r="D417" i="4"/>
  <c r="E416" i="4"/>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E363" i="4" s="1"/>
  <c r="D358" i="1" s="1"/>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E298"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E259" i="4"/>
  <c r="D259" i="4"/>
  <c r="D252" i="4" s="1"/>
  <c r="F258" i="4"/>
  <c r="F257" i="4"/>
  <c r="F256" i="4"/>
  <c r="F255" i="4"/>
  <c r="F254" i="4"/>
  <c r="F253" i="4"/>
  <c r="E253" i="4"/>
  <c r="D253" i="4"/>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E224" i="4"/>
  <c r="F223" i="4"/>
  <c r="F222" i="4"/>
  <c r="F221" i="4"/>
  <c r="F220" i="4"/>
  <c r="E219" i="4"/>
  <c r="D219" i="4"/>
  <c r="F219" i="4" s="1"/>
  <c r="F218" i="4"/>
  <c r="F217" i="4"/>
  <c r="F216" i="4"/>
  <c r="E216" i="4"/>
  <c r="E215" i="4" s="1"/>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D139" i="4" s="1"/>
  <c r="F139" i="4" s="1"/>
  <c r="E139" i="4"/>
  <c r="F138" i="4"/>
  <c r="F137" i="4"/>
  <c r="F136" i="4"/>
  <c r="F135" i="4"/>
  <c r="E134" i="4"/>
  <c r="E133" i="4" s="1"/>
  <c r="D134" i="4"/>
  <c r="F132" i="4"/>
  <c r="F131" i="4"/>
  <c r="F130" i="4"/>
  <c r="F129" i="4"/>
  <c r="E128" i="4"/>
  <c r="D128" i="4"/>
  <c r="F128" i="4" s="1"/>
  <c r="F127" i="4"/>
  <c r="F126" i="4"/>
  <c r="E125" i="4"/>
  <c r="E124" i="4" s="1"/>
  <c r="D125" i="4"/>
  <c r="F125" i="4" s="1"/>
  <c r="F123" i="4"/>
  <c r="F122" i="4"/>
  <c r="F121" i="4"/>
  <c r="F120" i="4"/>
  <c r="E120" i="4"/>
  <c r="D120" i="4"/>
  <c r="F119" i="4"/>
  <c r="F118" i="4"/>
  <c r="F117" i="4"/>
  <c r="F116" i="4"/>
  <c r="F115" i="4"/>
  <c r="F114" i="4"/>
  <c r="F113" i="4"/>
  <c r="E112" i="4"/>
  <c r="D112" i="4"/>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F83" i="4" s="1"/>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E50"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s="1"/>
  <c r="I36" i="3"/>
  <c r="G36" i="3"/>
  <c r="B36" i="3"/>
  <c r="G35" i="3"/>
  <c r="B35" i="3"/>
  <c r="G34" i="3"/>
  <c r="B34" i="3"/>
  <c r="I33" i="3"/>
  <c r="G33" i="3"/>
  <c r="B33" i="3"/>
  <c r="I32" i="3"/>
  <c r="H32" i="3"/>
  <c r="G32" i="3"/>
  <c r="B32" i="3"/>
  <c r="I31" i="3"/>
  <c r="G31" i="3"/>
  <c r="B31" i="3"/>
  <c r="I30"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C1577" i="1"/>
  <c r="G1577" i="1" s="1"/>
  <c r="G1576" i="1"/>
  <c r="C1576" i="1"/>
  <c r="H1576"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C1559" i="1"/>
  <c r="H1559" i="1" s="1"/>
  <c r="C1558" i="1"/>
  <c r="H1557" i="1"/>
  <c r="C1557" i="1"/>
  <c r="G1557" i="1" s="1"/>
  <c r="H1556" i="1"/>
  <c r="G1556" i="1"/>
  <c r="C1556" i="1"/>
  <c r="C1555" i="1"/>
  <c r="H1555" i="1" s="1"/>
  <c r="C1554" i="1"/>
  <c r="H1553" i="1"/>
  <c r="C1553" i="1"/>
  <c r="G1553" i="1" s="1"/>
  <c r="H1552" i="1"/>
  <c r="G1552" i="1"/>
  <c r="C1552" i="1"/>
  <c r="C1551" i="1"/>
  <c r="H1551" i="1" s="1"/>
  <c r="C1550" i="1"/>
  <c r="H1549" i="1"/>
  <c r="C1549" i="1"/>
  <c r="G1549" i="1" s="1"/>
  <c r="H1548" i="1"/>
  <c r="G1548" i="1"/>
  <c r="C1548" i="1"/>
  <c r="C1547" i="1"/>
  <c r="H1547" i="1" s="1"/>
  <c r="C1546" i="1"/>
  <c r="H1545" i="1"/>
  <c r="C1545" i="1"/>
  <c r="G1545" i="1" s="1"/>
  <c r="H1544" i="1"/>
  <c r="G1544" i="1"/>
  <c r="C1544" i="1"/>
  <c r="C1543" i="1"/>
  <c r="H1543" i="1" s="1"/>
  <c r="C1542" i="1"/>
  <c r="H1541" i="1"/>
  <c r="C1541" i="1"/>
  <c r="G1541" i="1" s="1"/>
  <c r="H1540" i="1"/>
  <c r="G1540" i="1"/>
  <c r="C1540" i="1"/>
  <c r="C1539" i="1"/>
  <c r="H1539" i="1" s="1"/>
  <c r="C1538" i="1"/>
  <c r="H1537" i="1"/>
  <c r="C1537" i="1"/>
  <c r="G1537" i="1" s="1"/>
  <c r="H1536" i="1"/>
  <c r="G1536" i="1"/>
  <c r="C1536" i="1"/>
  <c r="C1535" i="1"/>
  <c r="H1535" i="1" s="1"/>
  <c r="C1534" i="1"/>
  <c r="H1533" i="1"/>
  <c r="C1533" i="1"/>
  <c r="G1533" i="1" s="1"/>
  <c r="H1532" i="1"/>
  <c r="G1532" i="1"/>
  <c r="C1532" i="1"/>
  <c r="C1531" i="1"/>
  <c r="H1531" i="1" s="1"/>
  <c r="C1530" i="1"/>
  <c r="H1529" i="1"/>
  <c r="C1529" i="1"/>
  <c r="G1529" i="1" s="1"/>
  <c r="H1528" i="1"/>
  <c r="G1528" i="1"/>
  <c r="C1528" i="1"/>
  <c r="C1527" i="1"/>
  <c r="H1527" i="1" s="1"/>
  <c r="C1526" i="1"/>
  <c r="H1525" i="1"/>
  <c r="C1525" i="1"/>
  <c r="G1525" i="1" s="1"/>
  <c r="H1524" i="1"/>
  <c r="G1524" i="1"/>
  <c r="C1524" i="1"/>
  <c r="C1523" i="1"/>
  <c r="H1523" i="1" s="1"/>
  <c r="C1522" i="1"/>
  <c r="H1521" i="1"/>
  <c r="C1521" i="1"/>
  <c r="G1521" i="1" s="1"/>
  <c r="H1520" i="1"/>
  <c r="G1520" i="1"/>
  <c r="C1520" i="1"/>
  <c r="C1519" i="1"/>
  <c r="H1519" i="1" s="1"/>
  <c r="C1518" i="1"/>
  <c r="H1516" i="1"/>
  <c r="G1516" i="1"/>
  <c r="C1516" i="1"/>
  <c r="C1515" i="1"/>
  <c r="H1515" i="1" s="1"/>
  <c r="C1514" i="1"/>
  <c r="H1513" i="1"/>
  <c r="C1513" i="1"/>
  <c r="G1513" i="1" s="1"/>
  <c r="H1512" i="1"/>
  <c r="G1512" i="1"/>
  <c r="C1512" i="1"/>
  <c r="C1511" i="1"/>
  <c r="H1511" i="1" s="1"/>
  <c r="C1510" i="1"/>
  <c r="C1509" i="1"/>
  <c r="G1509" i="1" s="1"/>
  <c r="H1508" i="1"/>
  <c r="G1508" i="1"/>
  <c r="C1508" i="1"/>
  <c r="C1507" i="1"/>
  <c r="H1507" i="1" s="1"/>
  <c r="C1506" i="1"/>
  <c r="H1505" i="1"/>
  <c r="C1505" i="1"/>
  <c r="G1505" i="1" s="1"/>
  <c r="C1504" i="1"/>
  <c r="H1504" i="1" s="1"/>
  <c r="C1503" i="1"/>
  <c r="H1503" i="1" s="1"/>
  <c r="C1502" i="1"/>
  <c r="H1500" i="1"/>
  <c r="G1500" i="1"/>
  <c r="C1500" i="1"/>
  <c r="C1498" i="1"/>
  <c r="H1497" i="1"/>
  <c r="C1497" i="1"/>
  <c r="G1497" i="1" s="1"/>
  <c r="H1496" i="1"/>
  <c r="G1496" i="1"/>
  <c r="C1496" i="1"/>
  <c r="C1495" i="1"/>
  <c r="H1495" i="1" s="1"/>
  <c r="C1494" i="1"/>
  <c r="H1493" i="1"/>
  <c r="C1493" i="1"/>
  <c r="G1493" i="1" s="1"/>
  <c r="C1492" i="1"/>
  <c r="G1492" i="1" s="1"/>
  <c r="C1491" i="1"/>
  <c r="H1491" i="1" s="1"/>
  <c r="C1490" i="1"/>
  <c r="C1489" i="1"/>
  <c r="G1489" i="1" s="1"/>
  <c r="H1488" i="1"/>
  <c r="G1488" i="1"/>
  <c r="C1488" i="1"/>
  <c r="C1487" i="1"/>
  <c r="H1487" i="1" s="1"/>
  <c r="C1486" i="1"/>
  <c r="C1485" i="1"/>
  <c r="G1485" i="1" s="1"/>
  <c r="C1484" i="1"/>
  <c r="H1484" i="1" s="1"/>
  <c r="C1483" i="1"/>
  <c r="H1483" i="1" s="1"/>
  <c r="C1482" i="1"/>
  <c r="G1480" i="1"/>
  <c r="C1480" i="1"/>
  <c r="H1480" i="1" s="1"/>
  <c r="H1479" i="1"/>
  <c r="D1479" i="1"/>
  <c r="C1479" i="1"/>
  <c r="D1478" i="1"/>
  <c r="H1478" i="1" s="1"/>
  <c r="C1478" i="1"/>
  <c r="H1477" i="1"/>
  <c r="D1477" i="1"/>
  <c r="C1477" i="1"/>
  <c r="D1476" i="1"/>
  <c r="C1476" i="1"/>
  <c r="D1475" i="1"/>
  <c r="H1475" i="1" s="1"/>
  <c r="C1475" i="1"/>
  <c r="D1474" i="1"/>
  <c r="C1474" i="1"/>
  <c r="H1474" i="1" s="1"/>
  <c r="D1473" i="1"/>
  <c r="H1473" i="1" s="1"/>
  <c r="C1473" i="1"/>
  <c r="D1472" i="1"/>
  <c r="C1472" i="1"/>
  <c r="H1472" i="1" s="1"/>
  <c r="D1471" i="1"/>
  <c r="H1471" i="1" s="1"/>
  <c r="C1471" i="1"/>
  <c r="D1470" i="1"/>
  <c r="H1470" i="1" s="1"/>
  <c r="C1470" i="1"/>
  <c r="D1469" i="1"/>
  <c r="H1468" i="1"/>
  <c r="D1468" i="1"/>
  <c r="C1468" i="1"/>
  <c r="J1467" i="1"/>
  <c r="G1467" i="1"/>
  <c r="I1467" i="1" s="1"/>
  <c r="D1467" i="1"/>
  <c r="H1467" i="1" s="1"/>
  <c r="C1467" i="1"/>
  <c r="H1466" i="1"/>
  <c r="D1466" i="1"/>
  <c r="C1466" i="1"/>
  <c r="J1465" i="1"/>
  <c r="G1465" i="1"/>
  <c r="I1465" i="1" s="1"/>
  <c r="D1465" i="1"/>
  <c r="H1465" i="1" s="1"/>
  <c r="C1465" i="1"/>
  <c r="H1464" i="1"/>
  <c r="D1464" i="1"/>
  <c r="C1464" i="1"/>
  <c r="J1463" i="1"/>
  <c r="G1463" i="1"/>
  <c r="I1463" i="1" s="1"/>
  <c r="D1463" i="1"/>
  <c r="H1463" i="1" s="1"/>
  <c r="C1463" i="1"/>
  <c r="H1462" i="1"/>
  <c r="D1462" i="1"/>
  <c r="C1462" i="1"/>
  <c r="H1461" i="1"/>
  <c r="D1461" i="1"/>
  <c r="C1461" i="1"/>
  <c r="G1461" i="1" s="1"/>
  <c r="D1460" i="1"/>
  <c r="H1460" i="1" s="1"/>
  <c r="C1460" i="1"/>
  <c r="H1459" i="1"/>
  <c r="D1459" i="1"/>
  <c r="C1459" i="1"/>
  <c r="D1458" i="1"/>
  <c r="H1458" i="1" s="1"/>
  <c r="C1458" i="1"/>
  <c r="H1457" i="1"/>
  <c r="D1457" i="1"/>
  <c r="C1457" i="1"/>
  <c r="D1456" i="1"/>
  <c r="H1456" i="1" s="1"/>
  <c r="C1456" i="1"/>
  <c r="H1455" i="1"/>
  <c r="D1455" i="1"/>
  <c r="C1455" i="1"/>
  <c r="D1454" i="1"/>
  <c r="C1454" i="1"/>
  <c r="G1454" i="1" s="1"/>
  <c r="D1453" i="1"/>
  <c r="C1453" i="1"/>
  <c r="G1453" i="1" s="1"/>
  <c r="J1452" i="1"/>
  <c r="G1452" i="1"/>
  <c r="I1452" i="1" s="1"/>
  <c r="D1452" i="1"/>
  <c r="H1452" i="1" s="1"/>
  <c r="C1452" i="1"/>
  <c r="D1451" i="1"/>
  <c r="C1451" i="1"/>
  <c r="H1451" i="1" s="1"/>
  <c r="J1450" i="1"/>
  <c r="G1450" i="1"/>
  <c r="I1450" i="1" s="1"/>
  <c r="D1450" i="1"/>
  <c r="H1450" i="1" s="1"/>
  <c r="C1450" i="1"/>
  <c r="D1449" i="1"/>
  <c r="C1449" i="1"/>
  <c r="H1449" i="1" s="1"/>
  <c r="J1448" i="1"/>
  <c r="G1448" i="1"/>
  <c r="I1448" i="1" s="1"/>
  <c r="D1448" i="1"/>
  <c r="H1448" i="1" s="1"/>
  <c r="C1448" i="1"/>
  <c r="D1447" i="1"/>
  <c r="C1447" i="1"/>
  <c r="H1447" i="1" s="1"/>
  <c r="J1446" i="1"/>
  <c r="G1446" i="1"/>
  <c r="I1446" i="1" s="1"/>
  <c r="D1446" i="1"/>
  <c r="H1446" i="1" s="1"/>
  <c r="C1446" i="1"/>
  <c r="H1445" i="1"/>
  <c r="G1445" i="1"/>
  <c r="D1445" i="1"/>
  <c r="C1445" i="1"/>
  <c r="J1445" i="1" s="1"/>
  <c r="J1444" i="1"/>
  <c r="D1444" i="1"/>
  <c r="C1444" i="1"/>
  <c r="H1443" i="1"/>
  <c r="G1443" i="1"/>
  <c r="D1443" i="1"/>
  <c r="C1443" i="1"/>
  <c r="J1443" i="1" s="1"/>
  <c r="J1442" i="1"/>
  <c r="D1442" i="1"/>
  <c r="C1442" i="1"/>
  <c r="H1441" i="1"/>
  <c r="G1441" i="1"/>
  <c r="D1441" i="1"/>
  <c r="C1441" i="1"/>
  <c r="J1441" i="1" s="1"/>
  <c r="J1440" i="1"/>
  <c r="D1440" i="1"/>
  <c r="C1440" i="1"/>
  <c r="H1439" i="1"/>
  <c r="G1439" i="1"/>
  <c r="D1439" i="1"/>
  <c r="C1439" i="1"/>
  <c r="J1439" i="1" s="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D1411" i="1"/>
  <c r="C1411" i="1"/>
  <c r="H1410" i="1"/>
  <c r="G1410" i="1"/>
  <c r="D1410" i="1"/>
  <c r="C1410" i="1"/>
  <c r="D1409" i="1"/>
  <c r="C1409"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D1265" i="1"/>
  <c r="C1265" i="1"/>
  <c r="H1265" i="1" s="1"/>
  <c r="H1264" i="1"/>
  <c r="G1264" i="1"/>
  <c r="D1264" i="1"/>
  <c r="C1264" i="1"/>
  <c r="D1263" i="1"/>
  <c r="C1263" i="1"/>
  <c r="H1263" i="1" s="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C1247" i="1"/>
  <c r="H1247" i="1" s="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D1237" i="1"/>
  <c r="C1237" i="1"/>
  <c r="H1237" i="1" s="1"/>
  <c r="D1236" i="1"/>
  <c r="C1236" i="1"/>
  <c r="H1236" i="1" s="1"/>
  <c r="H1234" i="1"/>
  <c r="G1234" i="1"/>
  <c r="D1234" i="1"/>
  <c r="C1234" i="1"/>
  <c r="H1233" i="1"/>
  <c r="G1233" i="1"/>
  <c r="D1233" i="1"/>
  <c r="C1233" i="1"/>
  <c r="H1232" i="1"/>
  <c r="G1232" i="1"/>
  <c r="D1232" i="1"/>
  <c r="C1232" i="1"/>
  <c r="H1231" i="1"/>
  <c r="G1231" i="1"/>
  <c r="D1231" i="1"/>
  <c r="C1231" i="1"/>
  <c r="H1230" i="1"/>
  <c r="G1230" i="1"/>
  <c r="D1230" i="1"/>
  <c r="C1230" i="1"/>
  <c r="D1229" i="1"/>
  <c r="C1229" i="1"/>
  <c r="H1229" i="1" s="1"/>
  <c r="D1228" i="1"/>
  <c r="C1228" i="1"/>
  <c r="H1228" i="1" s="1"/>
  <c r="D1227" i="1"/>
  <c r="C1227" i="1"/>
  <c r="H1227" i="1" s="1"/>
  <c r="H1226" i="1"/>
  <c r="G1226" i="1"/>
  <c r="D1226" i="1"/>
  <c r="C1226" i="1"/>
  <c r="D1225" i="1"/>
  <c r="C1225" i="1"/>
  <c r="H1225" i="1" s="1"/>
  <c r="D1224" i="1"/>
  <c r="C1224" i="1"/>
  <c r="H1224" i="1" s="1"/>
  <c r="D1223" i="1"/>
  <c r="C1223" i="1"/>
  <c r="H1221" i="1"/>
  <c r="G1221" i="1"/>
  <c r="D1221" i="1"/>
  <c r="C1221" i="1"/>
  <c r="H1220" i="1"/>
  <c r="G1220" i="1"/>
  <c r="D1220" i="1"/>
  <c r="C1220" i="1"/>
  <c r="H1219" i="1"/>
  <c r="G1219" i="1"/>
  <c r="D1219" i="1"/>
  <c r="C1219" i="1"/>
  <c r="H1218" i="1"/>
  <c r="G1218" i="1"/>
  <c r="D1218" i="1"/>
  <c r="C1218" i="1"/>
  <c r="D1217" i="1"/>
  <c r="C1217" i="1"/>
  <c r="H1217" i="1" s="1"/>
  <c r="D1216" i="1"/>
  <c r="C1216" i="1"/>
  <c r="H1216" i="1" s="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C1166" i="1"/>
  <c r="H1166" i="1" s="1"/>
  <c r="D1165" i="1"/>
  <c r="C1165" i="1"/>
  <c r="H1165" i="1" s="1"/>
  <c r="H1164" i="1"/>
  <c r="G1164" i="1"/>
  <c r="D1164" i="1"/>
  <c r="C1164" i="1"/>
  <c r="G1163" i="1"/>
  <c r="D1163" i="1"/>
  <c r="C1163" i="1"/>
  <c r="H1163" i="1" s="1"/>
  <c r="H1162" i="1"/>
  <c r="G1162" i="1"/>
  <c r="D1162" i="1"/>
  <c r="C1162" i="1"/>
  <c r="H1161" i="1"/>
  <c r="G1161" i="1"/>
  <c r="D1161" i="1"/>
  <c r="C1161" i="1"/>
  <c r="D1160" i="1"/>
  <c r="C1160" i="1"/>
  <c r="H1160" i="1" s="1"/>
  <c r="H1159" i="1"/>
  <c r="G1159" i="1"/>
  <c r="D1159" i="1"/>
  <c r="C1159" i="1"/>
  <c r="H1158" i="1"/>
  <c r="G1158" i="1"/>
  <c r="D1158" i="1"/>
  <c r="C1158" i="1"/>
  <c r="D1157" i="1"/>
  <c r="C1157" i="1"/>
  <c r="G1157" i="1" s="1"/>
  <c r="D1156" i="1"/>
  <c r="C1156" i="1"/>
  <c r="H1156" i="1" s="1"/>
  <c r="D1155" i="1"/>
  <c r="C1155" i="1"/>
  <c r="H1155" i="1" s="1"/>
  <c r="D1154" i="1"/>
  <c r="C1154" i="1"/>
  <c r="D1151" i="1"/>
  <c r="C1151" i="1"/>
  <c r="H1150" i="1"/>
  <c r="G1150" i="1"/>
  <c r="D1150" i="1"/>
  <c r="C1150" i="1"/>
  <c r="H1149" i="1"/>
  <c r="G1149" i="1"/>
  <c r="D1149" i="1"/>
  <c r="C1149" i="1"/>
  <c r="D1148" i="1"/>
  <c r="C1148" i="1"/>
  <c r="H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C1064" i="1"/>
  <c r="H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C1056" i="1"/>
  <c r="H1056" i="1" s="1"/>
  <c r="H1055" i="1"/>
  <c r="G1055" i="1"/>
  <c r="D1055" i="1"/>
  <c r="C1055" i="1"/>
  <c r="H1054" i="1"/>
  <c r="G1054" i="1"/>
  <c r="D1054" i="1"/>
  <c r="C1054" i="1"/>
  <c r="H1053" i="1"/>
  <c r="G1053" i="1"/>
  <c r="D1053" i="1"/>
  <c r="C1053" i="1"/>
  <c r="D1052" i="1"/>
  <c r="C1052" i="1"/>
  <c r="H1051" i="1"/>
  <c r="G1051" i="1"/>
  <c r="D1051" i="1"/>
  <c r="C1051" i="1"/>
  <c r="D1050" i="1"/>
  <c r="C1050" i="1"/>
  <c r="H1050" i="1" s="1"/>
  <c r="H1049" i="1"/>
  <c r="G1049" i="1"/>
  <c r="D1049" i="1"/>
  <c r="C1049" i="1"/>
  <c r="D1048" i="1"/>
  <c r="C1048" i="1"/>
  <c r="H1048" i="1" s="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H1033" i="1" s="1"/>
  <c r="D1032" i="1"/>
  <c r="C1032" i="1"/>
  <c r="H1032" i="1" s="1"/>
  <c r="H1031" i="1"/>
  <c r="G1031" i="1"/>
  <c r="D1031" i="1"/>
  <c r="C1031" i="1"/>
  <c r="D1030" i="1"/>
  <c r="C1030" i="1"/>
  <c r="H1030" i="1" s="1"/>
  <c r="H1029" i="1"/>
  <c r="G1029" i="1"/>
  <c r="D1029" i="1"/>
  <c r="C1029" i="1"/>
  <c r="H1028" i="1"/>
  <c r="G1028" i="1"/>
  <c r="D1028" i="1"/>
  <c r="C1028" i="1"/>
  <c r="H1027" i="1"/>
  <c r="G1027" i="1"/>
  <c r="D1027" i="1"/>
  <c r="C1027" i="1"/>
  <c r="H1026" i="1"/>
  <c r="G1026" i="1"/>
  <c r="D1026" i="1"/>
  <c r="C1026" i="1"/>
  <c r="H1025" i="1"/>
  <c r="D1025" i="1"/>
  <c r="C1025" i="1"/>
  <c r="G1025" i="1" s="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C1018" i="1"/>
  <c r="H1018" i="1" s="1"/>
  <c r="H1017" i="1"/>
  <c r="G1017" i="1"/>
  <c r="D1017" i="1"/>
  <c r="C1017" i="1"/>
  <c r="H1016" i="1"/>
  <c r="G1016" i="1"/>
  <c r="D1016" i="1"/>
  <c r="C1016" i="1"/>
  <c r="H1015" i="1"/>
  <c r="G1015" i="1"/>
  <c r="D1015" i="1"/>
  <c r="C1015" i="1"/>
  <c r="D1014" i="1"/>
  <c r="C1014" i="1"/>
  <c r="G1014" i="1" s="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6" i="1" s="1"/>
  <c r="H1005" i="1"/>
  <c r="G1005" i="1"/>
  <c r="D1005" i="1"/>
  <c r="C1005" i="1"/>
  <c r="D1004" i="1"/>
  <c r="C1004" i="1"/>
  <c r="G1004" i="1" s="1"/>
  <c r="D1003" i="1"/>
  <c r="C1003" i="1"/>
  <c r="H1003" i="1" s="1"/>
  <c r="D1002" i="1"/>
  <c r="C1002" i="1"/>
  <c r="H1002" i="1" s="1"/>
  <c r="H1001" i="1"/>
  <c r="G1001" i="1"/>
  <c r="D1001" i="1"/>
  <c r="C1001" i="1"/>
  <c r="D1000" i="1"/>
  <c r="C1000" i="1"/>
  <c r="G1000" i="1" s="1"/>
  <c r="D999" i="1"/>
  <c r="C999" i="1"/>
  <c r="D998" i="1"/>
  <c r="C998" i="1"/>
  <c r="G998" i="1" s="1"/>
  <c r="D997" i="1"/>
  <c r="D996" i="1"/>
  <c r="C996" i="1"/>
  <c r="H996" i="1" s="1"/>
  <c r="H995" i="1"/>
  <c r="G995" i="1"/>
  <c r="D995" i="1"/>
  <c r="C995" i="1"/>
  <c r="H994" i="1"/>
  <c r="G994" i="1"/>
  <c r="D994" i="1"/>
  <c r="C994" i="1"/>
  <c r="D993" i="1"/>
  <c r="C993" i="1"/>
  <c r="H993" i="1" s="1"/>
  <c r="H992" i="1"/>
  <c r="G992" i="1"/>
  <c r="D992" i="1"/>
  <c r="C992" i="1"/>
  <c r="D991" i="1"/>
  <c r="C991" i="1"/>
  <c r="H991" i="1" s="1"/>
  <c r="H989" i="1"/>
  <c r="G989" i="1"/>
  <c r="D989" i="1"/>
  <c r="C989" i="1"/>
  <c r="H988" i="1"/>
  <c r="G988" i="1"/>
  <c r="D988" i="1"/>
  <c r="C988" i="1"/>
  <c r="D987" i="1"/>
  <c r="C987" i="1"/>
  <c r="H987" i="1" s="1"/>
  <c r="D986" i="1"/>
  <c r="C986" i="1"/>
  <c r="H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C821" i="1"/>
  <c r="H821" i="1" s="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D812" i="1"/>
  <c r="C812" i="1"/>
  <c r="G812" i="1" s="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C713" i="1"/>
  <c r="H713" i="1" s="1"/>
  <c r="D712" i="1"/>
  <c r="C712" i="1"/>
  <c r="G712" i="1" s="1"/>
  <c r="H711" i="1"/>
  <c r="D711" i="1"/>
  <c r="C711" i="1"/>
  <c r="H710" i="1"/>
  <c r="D710" i="1"/>
  <c r="C710" i="1"/>
  <c r="G710" i="1" s="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C670" i="1"/>
  <c r="H670" i="1" s="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H648" i="1"/>
  <c r="G648" i="1"/>
  <c r="D648" i="1"/>
  <c r="C648" i="1"/>
  <c r="D647" i="1"/>
  <c r="G647" i="1" s="1"/>
  <c r="C647" i="1"/>
  <c r="H646" i="1"/>
  <c r="G646" i="1"/>
  <c r="D646" i="1"/>
  <c r="C646" i="1"/>
  <c r="D645" i="1"/>
  <c r="C645" i="1"/>
  <c r="H645" i="1" s="1"/>
  <c r="D644" i="1"/>
  <c r="C644" i="1"/>
  <c r="H644" i="1" s="1"/>
  <c r="D643" i="1"/>
  <c r="G643" i="1" s="1"/>
  <c r="C643" i="1"/>
  <c r="D642" i="1"/>
  <c r="C642" i="1"/>
  <c r="H642" i="1" s="1"/>
  <c r="D641" i="1"/>
  <c r="C641" i="1"/>
  <c r="H641" i="1" s="1"/>
  <c r="D632" i="1"/>
  <c r="C632"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C453" i="1"/>
  <c r="G452" i="1"/>
  <c r="D452" i="1"/>
  <c r="C452" i="1"/>
  <c r="H452" i="1" s="1"/>
  <c r="G451" i="1"/>
  <c r="D451" i="1"/>
  <c r="C451" i="1"/>
  <c r="H451" i="1" s="1"/>
  <c r="G450" i="1"/>
  <c r="D450" i="1"/>
  <c r="C450" i="1"/>
  <c r="H450" i="1" s="1"/>
  <c r="G449" i="1"/>
  <c r="D449" i="1"/>
  <c r="C449" i="1"/>
  <c r="H449" i="1" s="1"/>
  <c r="G448" i="1"/>
  <c r="D448" i="1"/>
  <c r="C448" i="1"/>
  <c r="H448" i="1" s="1"/>
  <c r="G447" i="1"/>
  <c r="D447" i="1"/>
  <c r="C447" i="1"/>
  <c r="H447" i="1" s="1"/>
  <c r="G446" i="1"/>
  <c r="D446" i="1"/>
  <c r="C446" i="1"/>
  <c r="H446" i="1" s="1"/>
  <c r="G445" i="1"/>
  <c r="D445" i="1"/>
  <c r="C445" i="1"/>
  <c r="H445" i="1" s="1"/>
  <c r="G444" i="1"/>
  <c r="D444" i="1"/>
  <c r="C444" i="1"/>
  <c r="H444" i="1" s="1"/>
  <c r="G443" i="1"/>
  <c r="D443" i="1"/>
  <c r="C443" i="1"/>
  <c r="H443" i="1" s="1"/>
  <c r="G442" i="1"/>
  <c r="D442" i="1"/>
  <c r="C442" i="1"/>
  <c r="H442" i="1" s="1"/>
  <c r="G441" i="1"/>
  <c r="D441" i="1"/>
  <c r="C441" i="1"/>
  <c r="H441" i="1" s="1"/>
  <c r="G440" i="1"/>
  <c r="D440" i="1"/>
  <c r="C440" i="1"/>
  <c r="H440" i="1" s="1"/>
  <c r="G439" i="1"/>
  <c r="D439" i="1"/>
  <c r="C439" i="1"/>
  <c r="H439" i="1" s="1"/>
  <c r="G438" i="1"/>
  <c r="D438" i="1"/>
  <c r="C438" i="1"/>
  <c r="H438" i="1" s="1"/>
  <c r="G437" i="1"/>
  <c r="D437" i="1"/>
  <c r="C437" i="1"/>
  <c r="H437" i="1" s="1"/>
  <c r="G436" i="1"/>
  <c r="D436" i="1"/>
  <c r="C436" i="1"/>
  <c r="H436" i="1" s="1"/>
  <c r="G435" i="1"/>
  <c r="D435" i="1"/>
  <c r="C435" i="1"/>
  <c r="H435" i="1" s="1"/>
  <c r="G434" i="1"/>
  <c r="D434" i="1"/>
  <c r="C434" i="1"/>
  <c r="H434" i="1" s="1"/>
  <c r="G433" i="1"/>
  <c r="D433" i="1"/>
  <c r="C433" i="1"/>
  <c r="H433" i="1" s="1"/>
  <c r="G432" i="1"/>
  <c r="D432" i="1"/>
  <c r="C432" i="1"/>
  <c r="H432" i="1" s="1"/>
  <c r="G431" i="1"/>
  <c r="D431" i="1"/>
  <c r="C431" i="1"/>
  <c r="H431" i="1" s="1"/>
  <c r="G430" i="1"/>
  <c r="D430" i="1"/>
  <c r="C430" i="1"/>
  <c r="H430" i="1" s="1"/>
  <c r="G429" i="1"/>
  <c r="D429" i="1"/>
  <c r="C429" i="1"/>
  <c r="H429" i="1" s="1"/>
  <c r="G428" i="1"/>
  <c r="D428" i="1"/>
  <c r="C428" i="1"/>
  <c r="H428" i="1" s="1"/>
  <c r="G427" i="1"/>
  <c r="D427" i="1"/>
  <c r="C427" i="1"/>
  <c r="H427" i="1" s="1"/>
  <c r="G426" i="1"/>
  <c r="D426" i="1"/>
  <c r="C426" i="1"/>
  <c r="H426" i="1" s="1"/>
  <c r="G425" i="1"/>
  <c r="D425" i="1"/>
  <c r="C425" i="1"/>
  <c r="H425" i="1" s="1"/>
  <c r="G424" i="1"/>
  <c r="D424" i="1"/>
  <c r="C424" i="1"/>
  <c r="H424" i="1" s="1"/>
  <c r="G423" i="1"/>
  <c r="D423" i="1"/>
  <c r="C423" i="1"/>
  <c r="H423" i="1" s="1"/>
  <c r="G422" i="1"/>
  <c r="D422" i="1"/>
  <c r="C422" i="1"/>
  <c r="H422" i="1" s="1"/>
  <c r="G421" i="1"/>
  <c r="D421" i="1"/>
  <c r="C421" i="1"/>
  <c r="H421" i="1" s="1"/>
  <c r="G420" i="1"/>
  <c r="D420" i="1"/>
  <c r="C420" i="1"/>
  <c r="H420" i="1" s="1"/>
  <c r="G419" i="1"/>
  <c r="D419" i="1"/>
  <c r="C419" i="1"/>
  <c r="H419" i="1" s="1"/>
  <c r="G418" i="1"/>
  <c r="D418" i="1"/>
  <c r="C418" i="1"/>
  <c r="H418" i="1" s="1"/>
  <c r="G417" i="1"/>
  <c r="D417" i="1"/>
  <c r="C417" i="1"/>
  <c r="H417" i="1" s="1"/>
  <c r="G416" i="1"/>
  <c r="D416" i="1"/>
  <c r="C416" i="1"/>
  <c r="H416" i="1" s="1"/>
  <c r="D413" i="1"/>
  <c r="C413" i="1"/>
  <c r="D412" i="1"/>
  <c r="C412" i="1"/>
  <c r="D411" i="1"/>
  <c r="C411" i="1"/>
  <c r="H406" i="1"/>
  <c r="D406" i="1"/>
  <c r="C406" i="1"/>
  <c r="G406" i="1" s="1"/>
  <c r="D405" i="1"/>
  <c r="C405" i="1"/>
  <c r="D404" i="1"/>
  <c r="C404" i="1"/>
  <c r="H401" i="1"/>
  <c r="D401" i="1"/>
  <c r="C401" i="1"/>
  <c r="G401" i="1" s="1"/>
  <c r="H400" i="1"/>
  <c r="D400" i="1"/>
  <c r="C400" i="1"/>
  <c r="G400" i="1" s="1"/>
  <c r="D399" i="1"/>
  <c r="C399" i="1"/>
  <c r="D398" i="1"/>
  <c r="C398" i="1"/>
  <c r="H397" i="1"/>
  <c r="D397" i="1"/>
  <c r="C397" i="1"/>
  <c r="G397" i="1" s="1"/>
  <c r="H396" i="1"/>
  <c r="D396" i="1"/>
  <c r="C396" i="1"/>
  <c r="G396" i="1" s="1"/>
  <c r="D395" i="1"/>
  <c r="C395" i="1"/>
  <c r="D394" i="1"/>
  <c r="C394" i="1"/>
  <c r="H393" i="1"/>
  <c r="D393" i="1"/>
  <c r="C393" i="1"/>
  <c r="G393" i="1" s="1"/>
  <c r="H392" i="1"/>
  <c r="D392" i="1"/>
  <c r="C392" i="1"/>
  <c r="G392" i="1" s="1"/>
  <c r="D391" i="1"/>
  <c r="D390" i="1"/>
  <c r="C390" i="1"/>
  <c r="H389" i="1"/>
  <c r="D389" i="1"/>
  <c r="C389" i="1"/>
  <c r="G389" i="1" s="1"/>
  <c r="H388" i="1"/>
  <c r="D388" i="1"/>
  <c r="C388" i="1"/>
  <c r="G388" i="1" s="1"/>
  <c r="D387" i="1"/>
  <c r="C387" i="1"/>
  <c r="D386" i="1"/>
  <c r="C386" i="1"/>
  <c r="H385" i="1"/>
  <c r="D385" i="1"/>
  <c r="C385" i="1"/>
  <c r="G385" i="1" s="1"/>
  <c r="H384" i="1"/>
  <c r="D384" i="1"/>
  <c r="C384" i="1"/>
  <c r="G384" i="1" s="1"/>
  <c r="D383" i="1"/>
  <c r="C383" i="1"/>
  <c r="D382" i="1"/>
  <c r="C382" i="1"/>
  <c r="H381" i="1"/>
  <c r="D381" i="1"/>
  <c r="C381" i="1"/>
  <c r="G381" i="1" s="1"/>
  <c r="H380" i="1"/>
  <c r="D380" i="1"/>
  <c r="C380" i="1"/>
  <c r="G380" i="1" s="1"/>
  <c r="D379" i="1"/>
  <c r="C379" i="1"/>
  <c r="D378" i="1"/>
  <c r="C378" i="1"/>
  <c r="H377" i="1"/>
  <c r="D377" i="1"/>
  <c r="C377" i="1"/>
  <c r="G377" i="1" s="1"/>
  <c r="H376" i="1"/>
  <c r="D376" i="1"/>
  <c r="C376" i="1"/>
  <c r="G376" i="1" s="1"/>
  <c r="D375" i="1"/>
  <c r="C375" i="1"/>
  <c r="D374" i="1"/>
  <c r="C374" i="1"/>
  <c r="H373" i="1"/>
  <c r="D373" i="1"/>
  <c r="C373" i="1"/>
  <c r="G373" i="1" s="1"/>
  <c r="H372" i="1"/>
  <c r="D372" i="1"/>
  <c r="C372" i="1"/>
  <c r="G372" i="1" s="1"/>
  <c r="D371" i="1"/>
  <c r="C371" i="1"/>
  <c r="D370" i="1"/>
  <c r="C370" i="1"/>
  <c r="H369" i="1"/>
  <c r="D369" i="1"/>
  <c r="C369" i="1"/>
  <c r="G369" i="1" s="1"/>
  <c r="H368" i="1"/>
  <c r="D368" i="1"/>
  <c r="C368" i="1"/>
  <c r="G368" i="1" s="1"/>
  <c r="D367" i="1"/>
  <c r="C367" i="1"/>
  <c r="D366" i="1"/>
  <c r="C366" i="1"/>
  <c r="D365" i="1"/>
  <c r="C365" i="1"/>
  <c r="H365" i="1" s="1"/>
  <c r="D364" i="1"/>
  <c r="C364" i="1"/>
  <c r="D363" i="1"/>
  <c r="C363" i="1"/>
  <c r="D362" i="1"/>
  <c r="C362" i="1"/>
  <c r="H361" i="1"/>
  <c r="D361" i="1"/>
  <c r="C361" i="1"/>
  <c r="G361" i="1" s="1"/>
  <c r="H360" i="1"/>
  <c r="D360" i="1"/>
  <c r="C360" i="1"/>
  <c r="G360" i="1" s="1"/>
  <c r="D359" i="1"/>
  <c r="C359" i="1"/>
  <c r="H357" i="1"/>
  <c r="D357" i="1"/>
  <c r="C357" i="1"/>
  <c r="G357" i="1" s="1"/>
  <c r="H356" i="1"/>
  <c r="D356" i="1"/>
  <c r="C356" i="1"/>
  <c r="G356" i="1" s="1"/>
  <c r="D355" i="1"/>
  <c r="C355" i="1"/>
  <c r="D354" i="1"/>
  <c r="C354" i="1"/>
  <c r="H353" i="1"/>
  <c r="D353" i="1"/>
  <c r="C353" i="1"/>
  <c r="G353" i="1" s="1"/>
  <c r="H352" i="1"/>
  <c r="D352" i="1"/>
  <c r="C352" i="1"/>
  <c r="G352" i="1" s="1"/>
  <c r="D351" i="1"/>
  <c r="C351" i="1"/>
  <c r="D350" i="1"/>
  <c r="C350" i="1"/>
  <c r="H349" i="1"/>
  <c r="D349" i="1"/>
  <c r="C349" i="1"/>
  <c r="G349" i="1" s="1"/>
  <c r="H348" i="1"/>
  <c r="D348" i="1"/>
  <c r="C348" i="1"/>
  <c r="G348" i="1" s="1"/>
  <c r="D347" i="1"/>
  <c r="C347" i="1"/>
  <c r="D346" i="1"/>
  <c r="C346" i="1"/>
  <c r="D344" i="1"/>
  <c r="C344" i="1"/>
  <c r="D343" i="1"/>
  <c r="C343" i="1"/>
  <c r="H342" i="1"/>
  <c r="D342" i="1"/>
  <c r="C342" i="1"/>
  <c r="G342" i="1" s="1"/>
  <c r="H341" i="1"/>
  <c r="D341" i="1"/>
  <c r="C341" i="1"/>
  <c r="G341" i="1" s="1"/>
  <c r="D340" i="1"/>
  <c r="C340" i="1"/>
  <c r="D339" i="1"/>
  <c r="H338" i="1"/>
  <c r="D338" i="1"/>
  <c r="C338" i="1"/>
  <c r="G338" i="1" s="1"/>
  <c r="H337" i="1"/>
  <c r="D337" i="1"/>
  <c r="C337" i="1"/>
  <c r="G337" i="1" s="1"/>
  <c r="D336" i="1"/>
  <c r="C336" i="1"/>
  <c r="D335" i="1"/>
  <c r="C335" i="1"/>
  <c r="H334" i="1"/>
  <c r="D334" i="1"/>
  <c r="C334" i="1"/>
  <c r="G334" i="1" s="1"/>
  <c r="H333" i="1"/>
  <c r="D333" i="1"/>
  <c r="C333" i="1"/>
  <c r="G333" i="1" s="1"/>
  <c r="D332" i="1"/>
  <c r="C332" i="1"/>
  <c r="D331" i="1"/>
  <c r="C331" i="1"/>
  <c r="H330" i="1"/>
  <c r="D330" i="1"/>
  <c r="C330" i="1"/>
  <c r="G330" i="1" s="1"/>
  <c r="H329" i="1"/>
  <c r="D329" i="1"/>
  <c r="C329" i="1"/>
  <c r="G329" i="1" s="1"/>
  <c r="D328" i="1"/>
  <c r="C328" i="1"/>
  <c r="D327" i="1"/>
  <c r="C327" i="1"/>
  <c r="H326" i="1"/>
  <c r="D326" i="1"/>
  <c r="C326" i="1"/>
  <c r="G326" i="1" s="1"/>
  <c r="H325" i="1"/>
  <c r="D325" i="1"/>
  <c r="C325" i="1"/>
  <c r="G325" i="1" s="1"/>
  <c r="D324" i="1"/>
  <c r="C324" i="1"/>
  <c r="D323" i="1"/>
  <c r="C323" i="1"/>
  <c r="H322" i="1"/>
  <c r="D322" i="1"/>
  <c r="C322" i="1"/>
  <c r="G322" i="1" s="1"/>
  <c r="H321" i="1"/>
  <c r="D321" i="1"/>
  <c r="C321" i="1"/>
  <c r="G321" i="1" s="1"/>
  <c r="D320" i="1"/>
  <c r="C320" i="1"/>
  <c r="D319" i="1"/>
  <c r="C319" i="1"/>
  <c r="H318" i="1"/>
  <c r="D318" i="1"/>
  <c r="C318" i="1"/>
  <c r="G318" i="1" s="1"/>
  <c r="H317" i="1"/>
  <c r="D317" i="1"/>
  <c r="C317" i="1"/>
  <c r="G317" i="1" s="1"/>
  <c r="D316" i="1"/>
  <c r="C316" i="1"/>
  <c r="D315" i="1"/>
  <c r="C315" i="1"/>
  <c r="H314" i="1"/>
  <c r="D314" i="1"/>
  <c r="C314" i="1"/>
  <c r="G314" i="1" s="1"/>
  <c r="H313" i="1"/>
  <c r="D313" i="1"/>
  <c r="C313" i="1"/>
  <c r="G313" i="1" s="1"/>
  <c r="D312" i="1"/>
  <c r="C312" i="1"/>
  <c r="D311" i="1"/>
  <c r="C311" i="1"/>
  <c r="H310" i="1"/>
  <c r="D310" i="1"/>
  <c r="C310" i="1"/>
  <c r="G310" i="1" s="1"/>
  <c r="H309" i="1"/>
  <c r="D309" i="1"/>
  <c r="C309" i="1"/>
  <c r="G309" i="1" s="1"/>
  <c r="D308" i="1"/>
  <c r="C308" i="1"/>
  <c r="D307" i="1"/>
  <c r="C307" i="1"/>
  <c r="D306" i="1"/>
  <c r="H305" i="1"/>
  <c r="D305" i="1"/>
  <c r="C305" i="1"/>
  <c r="G305" i="1" s="1"/>
  <c r="D304" i="1"/>
  <c r="C304" i="1"/>
  <c r="D303" i="1"/>
  <c r="C303" i="1"/>
  <c r="H302" i="1"/>
  <c r="D302" i="1"/>
  <c r="C302" i="1"/>
  <c r="G302" i="1" s="1"/>
  <c r="H301" i="1"/>
  <c r="D301" i="1"/>
  <c r="C301" i="1"/>
  <c r="G301" i="1" s="1"/>
  <c r="D300" i="1"/>
  <c r="C300" i="1"/>
  <c r="D299" i="1"/>
  <c r="C299" i="1"/>
  <c r="H298" i="1"/>
  <c r="D298" i="1"/>
  <c r="C298" i="1"/>
  <c r="G298" i="1" s="1"/>
  <c r="H297" i="1"/>
  <c r="D297" i="1"/>
  <c r="C297" i="1"/>
  <c r="G297" i="1" s="1"/>
  <c r="D296" i="1"/>
  <c r="C296" i="1"/>
  <c r="D295" i="1"/>
  <c r="C295" i="1"/>
  <c r="D294" i="1"/>
  <c r="D293" i="1"/>
  <c r="D292" i="1"/>
  <c r="C292" i="1"/>
  <c r="D291" i="1"/>
  <c r="C291" i="1"/>
  <c r="H290" i="1"/>
  <c r="D290" i="1"/>
  <c r="C290" i="1"/>
  <c r="G290" i="1" s="1"/>
  <c r="D289" i="1"/>
  <c r="C289" i="1"/>
  <c r="D288" i="1"/>
  <c r="C288" i="1"/>
  <c r="H284" i="1"/>
  <c r="D284" i="1"/>
  <c r="C284" i="1"/>
  <c r="G284" i="1" s="1"/>
  <c r="H283" i="1"/>
  <c r="D283" i="1"/>
  <c r="C283" i="1"/>
  <c r="G283" i="1" s="1"/>
  <c r="D282" i="1"/>
  <c r="C282" i="1"/>
  <c r="G282" i="1" s="1"/>
  <c r="D281" i="1"/>
  <c r="C281" i="1"/>
  <c r="G281" i="1" s="1"/>
  <c r="H280" i="1"/>
  <c r="D280" i="1"/>
  <c r="C280" i="1"/>
  <c r="G280" i="1" s="1"/>
  <c r="H279" i="1"/>
  <c r="D279" i="1"/>
  <c r="C279" i="1"/>
  <c r="G279" i="1" s="1"/>
  <c r="D278" i="1"/>
  <c r="C278" i="1"/>
  <c r="G278" i="1" s="1"/>
  <c r="D277" i="1"/>
  <c r="C277" i="1"/>
  <c r="G277" i="1" s="1"/>
  <c r="H276" i="1"/>
  <c r="D276" i="1"/>
  <c r="C276" i="1"/>
  <c r="G276" i="1" s="1"/>
  <c r="H275" i="1"/>
  <c r="D275" i="1"/>
  <c r="C275" i="1"/>
  <c r="G275" i="1" s="1"/>
  <c r="D274" i="1"/>
  <c r="C274" i="1"/>
  <c r="G274" i="1" s="1"/>
  <c r="D273" i="1"/>
  <c r="C273" i="1"/>
  <c r="G273" i="1" s="1"/>
  <c r="H272" i="1"/>
  <c r="D272" i="1"/>
  <c r="C272" i="1"/>
  <c r="G272" i="1" s="1"/>
  <c r="H271" i="1"/>
  <c r="D271" i="1"/>
  <c r="C271" i="1"/>
  <c r="G271" i="1" s="1"/>
  <c r="D270" i="1"/>
  <c r="C270" i="1"/>
  <c r="G270" i="1" s="1"/>
  <c r="D269" i="1"/>
  <c r="C269" i="1"/>
  <c r="G269" i="1" s="1"/>
  <c r="H268" i="1"/>
  <c r="D268" i="1"/>
  <c r="C268" i="1"/>
  <c r="G268" i="1" s="1"/>
  <c r="H267" i="1"/>
  <c r="D267" i="1"/>
  <c r="C267" i="1"/>
  <c r="G267" i="1" s="1"/>
  <c r="D266" i="1"/>
  <c r="C266" i="1"/>
  <c r="G266" i="1" s="1"/>
  <c r="D265" i="1"/>
  <c r="C265" i="1"/>
  <c r="G265" i="1" s="1"/>
  <c r="H264" i="1"/>
  <c r="D264" i="1"/>
  <c r="C264" i="1"/>
  <c r="G264" i="1" s="1"/>
  <c r="H263" i="1"/>
  <c r="D263" i="1"/>
  <c r="C263" i="1"/>
  <c r="G263" i="1" s="1"/>
  <c r="D262" i="1"/>
  <c r="C262" i="1"/>
  <c r="G262" i="1" s="1"/>
  <c r="D261" i="1"/>
  <c r="C261" i="1"/>
  <c r="G261" i="1" s="1"/>
  <c r="H260" i="1"/>
  <c r="D260" i="1"/>
  <c r="C260" i="1"/>
  <c r="G260" i="1" s="1"/>
  <c r="H259" i="1"/>
  <c r="D259" i="1"/>
  <c r="C259" i="1"/>
  <c r="G259" i="1" s="1"/>
  <c r="D258" i="1"/>
  <c r="C258" i="1"/>
  <c r="G258" i="1" s="1"/>
  <c r="D257" i="1"/>
  <c r="C257" i="1"/>
  <c r="D256" i="1"/>
  <c r="C256" i="1"/>
  <c r="G256" i="1" s="1"/>
  <c r="D255" i="1"/>
  <c r="C255" i="1"/>
  <c r="D254" i="1"/>
  <c r="C254" i="1"/>
  <c r="G254" i="1" s="1"/>
  <c r="D253" i="1"/>
  <c r="C253" i="1"/>
  <c r="G253" i="1" s="1"/>
  <c r="H252" i="1"/>
  <c r="D252" i="1"/>
  <c r="C252" i="1"/>
  <c r="G252" i="1" s="1"/>
  <c r="H251" i="1"/>
  <c r="D251" i="1"/>
  <c r="C251" i="1"/>
  <c r="G251" i="1" s="1"/>
  <c r="D250" i="1"/>
  <c r="C250" i="1"/>
  <c r="G250" i="1" s="1"/>
  <c r="D249" i="1"/>
  <c r="C249" i="1"/>
  <c r="G249" i="1" s="1"/>
  <c r="D248" i="1"/>
  <c r="H247" i="1"/>
  <c r="D247" i="1"/>
  <c r="C247" i="1"/>
  <c r="G247" i="1" s="1"/>
  <c r="D246" i="1"/>
  <c r="C246" i="1"/>
  <c r="G246" i="1" s="1"/>
  <c r="D245" i="1"/>
  <c r="C245" i="1"/>
  <c r="G245" i="1" s="1"/>
  <c r="H244" i="1"/>
  <c r="D244" i="1"/>
  <c r="C244" i="1"/>
  <c r="G244" i="1" s="1"/>
  <c r="H243" i="1"/>
  <c r="D243" i="1"/>
  <c r="C243" i="1"/>
  <c r="G243" i="1" s="1"/>
  <c r="D242" i="1"/>
  <c r="C242" i="1"/>
  <c r="G242" i="1" s="1"/>
  <c r="D241" i="1"/>
  <c r="C241" i="1"/>
  <c r="G241" i="1" s="1"/>
  <c r="H240" i="1"/>
  <c r="D240" i="1"/>
  <c r="C240" i="1"/>
  <c r="G240" i="1" s="1"/>
  <c r="H239" i="1"/>
  <c r="D239" i="1"/>
  <c r="C239" i="1"/>
  <c r="G239" i="1" s="1"/>
  <c r="D238" i="1"/>
  <c r="C238" i="1"/>
  <c r="G238" i="1" s="1"/>
  <c r="D237" i="1"/>
  <c r="C237" i="1"/>
  <c r="G237" i="1" s="1"/>
  <c r="H236" i="1"/>
  <c r="D236" i="1"/>
  <c r="C236" i="1"/>
  <c r="G236" i="1" s="1"/>
  <c r="H235" i="1"/>
  <c r="D235" i="1"/>
  <c r="C235" i="1"/>
  <c r="G235" i="1" s="1"/>
  <c r="D234" i="1"/>
  <c r="C234" i="1"/>
  <c r="G234" i="1" s="1"/>
  <c r="D233" i="1"/>
  <c r="C233" i="1"/>
  <c r="G233" i="1" s="1"/>
  <c r="H232" i="1"/>
  <c r="D232" i="1"/>
  <c r="C232" i="1"/>
  <c r="G232" i="1" s="1"/>
  <c r="H231" i="1"/>
  <c r="D231" i="1"/>
  <c r="C231" i="1"/>
  <c r="G231" i="1" s="1"/>
  <c r="D230" i="1"/>
  <c r="C230" i="1"/>
  <c r="G230" i="1" s="1"/>
  <c r="D229" i="1"/>
  <c r="C229" i="1"/>
  <c r="G229" i="1" s="1"/>
  <c r="H228" i="1"/>
  <c r="D228" i="1"/>
  <c r="C228" i="1"/>
  <c r="G228" i="1" s="1"/>
  <c r="H227" i="1"/>
  <c r="D227" i="1"/>
  <c r="C227" i="1"/>
  <c r="G227" i="1" s="1"/>
  <c r="D226" i="1"/>
  <c r="C226" i="1"/>
  <c r="G226" i="1" s="1"/>
  <c r="D225" i="1"/>
  <c r="C225" i="1"/>
  <c r="G225" i="1" s="1"/>
  <c r="H224" i="1"/>
  <c r="D224" i="1"/>
  <c r="C224" i="1"/>
  <c r="G224" i="1" s="1"/>
  <c r="H223" i="1"/>
  <c r="D223" i="1"/>
  <c r="C223" i="1"/>
  <c r="G223" i="1" s="1"/>
  <c r="D222" i="1"/>
  <c r="C222" i="1"/>
  <c r="G222" i="1" s="1"/>
  <c r="D221" i="1"/>
  <c r="C221" i="1"/>
  <c r="G221" i="1" s="1"/>
  <c r="D220" i="1"/>
  <c r="H219" i="1"/>
  <c r="D219" i="1"/>
  <c r="C219" i="1"/>
  <c r="G219" i="1" s="1"/>
  <c r="D218" i="1"/>
  <c r="C218" i="1"/>
  <c r="G218" i="1" s="1"/>
  <c r="D217" i="1"/>
  <c r="C217" i="1"/>
  <c r="G217" i="1" s="1"/>
  <c r="H216" i="1"/>
  <c r="D216" i="1"/>
  <c r="C216" i="1"/>
  <c r="G216" i="1" s="1"/>
  <c r="H215" i="1"/>
  <c r="D215" i="1"/>
  <c r="C215" i="1"/>
  <c r="G215" i="1" s="1"/>
  <c r="D214" i="1"/>
  <c r="C214" i="1"/>
  <c r="G214" i="1" s="1"/>
  <c r="D213" i="1"/>
  <c r="C213" i="1"/>
  <c r="G213" i="1" s="1"/>
  <c r="H212" i="1"/>
  <c r="D212" i="1"/>
  <c r="C212" i="1"/>
  <c r="G212" i="1" s="1"/>
  <c r="H211" i="1"/>
  <c r="D211" i="1"/>
  <c r="C211" i="1"/>
  <c r="G211" i="1" s="1"/>
  <c r="D210" i="1"/>
  <c r="C210" i="1"/>
  <c r="G210" i="1" s="1"/>
  <c r="D209" i="1"/>
  <c r="C209" i="1"/>
  <c r="H208" i="1"/>
  <c r="D208" i="1"/>
  <c r="C208" i="1"/>
  <c r="G208" i="1" s="1"/>
  <c r="D207" i="1"/>
  <c r="C207" i="1"/>
  <c r="G207" i="1" s="1"/>
  <c r="D206" i="1"/>
  <c r="C206" i="1"/>
  <c r="G206" i="1" s="1"/>
  <c r="D205" i="1"/>
  <c r="C205" i="1"/>
  <c r="G205" i="1" s="1"/>
  <c r="H204" i="1"/>
  <c r="D204" i="1"/>
  <c r="C204" i="1"/>
  <c r="G204" i="1" s="1"/>
  <c r="H203" i="1"/>
  <c r="D203" i="1"/>
  <c r="C203" i="1"/>
  <c r="G203" i="1" s="1"/>
  <c r="D202" i="1"/>
  <c r="C202" i="1"/>
  <c r="G202" i="1" s="1"/>
  <c r="D201" i="1"/>
  <c r="C201" i="1"/>
  <c r="G201" i="1" s="1"/>
  <c r="H200" i="1"/>
  <c r="D200" i="1"/>
  <c r="C200" i="1"/>
  <c r="G200" i="1" s="1"/>
  <c r="H199" i="1"/>
  <c r="D199" i="1"/>
  <c r="C199" i="1"/>
  <c r="G199" i="1" s="1"/>
  <c r="D198" i="1"/>
  <c r="C198" i="1"/>
  <c r="G198" i="1" s="1"/>
  <c r="D197" i="1"/>
  <c r="C197" i="1"/>
  <c r="G197" i="1" s="1"/>
  <c r="H196" i="1"/>
  <c r="D196" i="1"/>
  <c r="C196" i="1"/>
  <c r="G196" i="1" s="1"/>
  <c r="H195" i="1"/>
  <c r="D195" i="1"/>
  <c r="C195" i="1"/>
  <c r="G195" i="1" s="1"/>
  <c r="D194" i="1"/>
  <c r="C194" i="1"/>
  <c r="G194" i="1" s="1"/>
  <c r="D193" i="1"/>
  <c r="C193" i="1"/>
  <c r="G193" i="1" s="1"/>
  <c r="D192" i="1"/>
  <c r="D191" i="1"/>
  <c r="C191" i="1"/>
  <c r="D190" i="1"/>
  <c r="C190" i="1"/>
  <c r="D189" i="1"/>
  <c r="C189" i="1"/>
  <c r="D188" i="1"/>
  <c r="C188" i="1"/>
  <c r="G188" i="1" s="1"/>
  <c r="D187" i="1"/>
  <c r="C187" i="1"/>
  <c r="D186" i="1"/>
  <c r="C186" i="1"/>
  <c r="D185" i="1"/>
  <c r="C185" i="1"/>
  <c r="G185" i="1" s="1"/>
  <c r="D184" i="1"/>
  <c r="C184" i="1"/>
  <c r="H183" i="1"/>
  <c r="D183" i="1"/>
  <c r="C183" i="1"/>
  <c r="G183" i="1" s="1"/>
  <c r="D182" i="1"/>
  <c r="C182" i="1"/>
  <c r="D181" i="1"/>
  <c r="C181" i="1"/>
  <c r="H180" i="1"/>
  <c r="D180" i="1"/>
  <c r="C180" i="1"/>
  <c r="G180" i="1" s="1"/>
  <c r="D179" i="1"/>
  <c r="C179" i="1"/>
  <c r="G179" i="1" s="1"/>
  <c r="D178" i="1"/>
  <c r="C178" i="1"/>
  <c r="D177" i="1"/>
  <c r="C177" i="1"/>
  <c r="D176" i="1"/>
  <c r="C176" i="1"/>
  <c r="H176" i="1" s="1"/>
  <c r="D175" i="1"/>
  <c r="C175" i="1"/>
  <c r="G175" i="1" s="1"/>
  <c r="D174" i="1"/>
  <c r="C174" i="1"/>
  <c r="D173" i="1"/>
  <c r="C173" i="1"/>
  <c r="H172" i="1"/>
  <c r="D172" i="1"/>
  <c r="C172" i="1"/>
  <c r="G172" i="1" s="1"/>
  <c r="H171" i="1"/>
  <c r="D171" i="1"/>
  <c r="C171" i="1"/>
  <c r="G171" i="1" s="1"/>
  <c r="D170" i="1"/>
  <c r="C170" i="1"/>
  <c r="G170" i="1" s="1"/>
  <c r="D169" i="1"/>
  <c r="C169" i="1"/>
  <c r="D168" i="1"/>
  <c r="C168" i="1"/>
  <c r="G168" i="1" s="1"/>
  <c r="D167" i="1"/>
  <c r="C167" i="1"/>
  <c r="H167" i="1" s="1"/>
  <c r="D166" i="1"/>
  <c r="C166" i="1"/>
  <c r="G166" i="1" s="1"/>
  <c r="D165" i="1"/>
  <c r="C165" i="1"/>
  <c r="H164" i="1"/>
  <c r="D164" i="1"/>
  <c r="C164" i="1"/>
  <c r="G164" i="1" s="1"/>
  <c r="D163" i="1"/>
  <c r="C163" i="1"/>
  <c r="G163" i="1" s="1"/>
  <c r="D162" i="1"/>
  <c r="C162" i="1"/>
  <c r="G162" i="1" s="1"/>
  <c r="D161" i="1"/>
  <c r="C161" i="1"/>
  <c r="G161" i="1" s="1"/>
  <c r="D160" i="1"/>
  <c r="C160" i="1"/>
  <c r="G160" i="1" s="1"/>
  <c r="D158" i="1"/>
  <c r="C158" i="1"/>
  <c r="D157" i="1"/>
  <c r="C157" i="1"/>
  <c r="H156" i="1"/>
  <c r="D156" i="1"/>
  <c r="C156" i="1"/>
  <c r="G156" i="1" s="1"/>
  <c r="D155" i="1"/>
  <c r="C155" i="1"/>
  <c r="H155" i="1" s="1"/>
  <c r="D154" i="1"/>
  <c r="C154" i="1"/>
  <c r="G154" i="1" s="1"/>
  <c r="H153" i="1"/>
  <c r="D153" i="1"/>
  <c r="C153" i="1"/>
  <c r="G153" i="1" s="1"/>
  <c r="H152" i="1"/>
  <c r="D152" i="1"/>
  <c r="C152" i="1"/>
  <c r="G152" i="1" s="1"/>
  <c r="H151" i="1"/>
  <c r="D151" i="1"/>
  <c r="C151" i="1"/>
  <c r="G151" i="1" s="1"/>
  <c r="D150" i="1"/>
  <c r="C150" i="1"/>
  <c r="D149" i="1"/>
  <c r="C149"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5" i="1"/>
  <c r="D135" i="1"/>
  <c r="C135" i="1"/>
  <c r="G135" i="1" s="1"/>
  <c r="H134" i="1"/>
  <c r="D134" i="1"/>
  <c r="C134" i="1"/>
  <c r="G134" i="1" s="1"/>
  <c r="H133" i="1"/>
  <c r="D133" i="1"/>
  <c r="C133" i="1"/>
  <c r="G133" i="1" s="1"/>
  <c r="D132" i="1"/>
  <c r="C132" i="1"/>
  <c r="D131" i="1"/>
  <c r="C131" i="1"/>
  <c r="C130" i="1"/>
  <c r="D129" i="1"/>
  <c r="H128" i="1"/>
  <c r="D128" i="1"/>
  <c r="C128" i="1"/>
  <c r="G128" i="1" s="1"/>
  <c r="H127" i="1"/>
  <c r="D127" i="1"/>
  <c r="C127" i="1"/>
  <c r="G127" i="1" s="1"/>
  <c r="H126" i="1"/>
  <c r="D126" i="1"/>
  <c r="C126" i="1"/>
  <c r="G126" i="1" s="1"/>
  <c r="H125" i="1"/>
  <c r="D125" i="1"/>
  <c r="C125" i="1"/>
  <c r="G125" i="1" s="1"/>
  <c r="H124" i="1"/>
  <c r="D124" i="1"/>
  <c r="C124" i="1"/>
  <c r="G124" i="1" s="1"/>
  <c r="D123" i="1"/>
  <c r="C123" i="1"/>
  <c r="H123" i="1" s="1"/>
  <c r="H122" i="1"/>
  <c r="D122" i="1"/>
  <c r="C122" i="1"/>
  <c r="G122" i="1" s="1"/>
  <c r="D121" i="1"/>
  <c r="C121" i="1"/>
  <c r="G121" i="1" s="1"/>
  <c r="D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D113" i="1"/>
  <c r="C113" i="1"/>
  <c r="H112" i="1"/>
  <c r="D112" i="1"/>
  <c r="C112" i="1"/>
  <c r="G112" i="1" s="1"/>
  <c r="H111" i="1"/>
  <c r="D111" i="1"/>
  <c r="C111" i="1"/>
  <c r="G111" i="1" s="1"/>
  <c r="H110" i="1"/>
  <c r="D110" i="1"/>
  <c r="C110" i="1"/>
  <c r="G110" i="1" s="1"/>
  <c r="H109" i="1"/>
  <c r="D109" i="1"/>
  <c r="C109" i="1"/>
  <c r="G109" i="1" s="1"/>
  <c r="D108" i="1"/>
  <c r="C108" i="1"/>
  <c r="H107" i="1"/>
  <c r="D107" i="1"/>
  <c r="C107" i="1"/>
  <c r="G107" i="1" s="1"/>
  <c r="H106" i="1"/>
  <c r="D106" i="1"/>
  <c r="C106" i="1"/>
  <c r="G106" i="1" s="1"/>
  <c r="H105" i="1"/>
  <c r="D105" i="1"/>
  <c r="C105" i="1"/>
  <c r="G105" i="1" s="1"/>
  <c r="H104" i="1"/>
  <c r="D104" i="1"/>
  <c r="C104" i="1"/>
  <c r="G104" i="1" s="1"/>
  <c r="H103" i="1"/>
  <c r="D103" i="1"/>
  <c r="C103" i="1"/>
  <c r="G103" i="1" s="1"/>
  <c r="D102" i="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D81" i="1"/>
  <c r="C81" i="1"/>
  <c r="H81" i="1" s="1"/>
  <c r="D80" i="1"/>
  <c r="C80" i="1"/>
  <c r="G80" i="1" s="1"/>
  <c r="D79" i="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D66" i="1"/>
  <c r="C66" i="1"/>
  <c r="D65" i="1"/>
  <c r="C65" i="1"/>
  <c r="H65" i="1" s="1"/>
  <c r="D64" i="1"/>
  <c r="C64" i="1"/>
  <c r="H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D46" i="1"/>
  <c r="H45" i="1"/>
  <c r="D45" i="1"/>
  <c r="C45" i="1"/>
  <c r="G45" i="1" s="1"/>
  <c r="H44" i="1"/>
  <c r="D44" i="1"/>
  <c r="C44" i="1"/>
  <c r="G44" i="1" s="1"/>
  <c r="H43" i="1"/>
  <c r="D43" i="1"/>
  <c r="C43" i="1"/>
  <c r="G43" i="1" s="1"/>
  <c r="H42" i="1"/>
  <c r="D42" i="1"/>
  <c r="C42" i="1"/>
  <c r="G42" i="1" s="1"/>
  <c r="H41" i="1"/>
  <c r="D41" i="1"/>
  <c r="C41" i="1"/>
  <c r="G41" i="1" s="1"/>
  <c r="D40" i="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H3" i="1"/>
  <c r="D3" i="1"/>
  <c r="C3" i="1"/>
  <c r="G3" i="1" s="1"/>
  <c r="G703" i="1" l="1"/>
  <c r="F112" i="4"/>
  <c r="G113" i="1"/>
  <c r="F115" i="6"/>
  <c r="F153" i="4"/>
  <c r="H150" i="1"/>
  <c r="H191" i="1"/>
  <c r="F188" i="4"/>
  <c r="G186" i="1"/>
  <c r="G187" i="1"/>
  <c r="E283" i="9"/>
  <c r="B283" i="9" s="1"/>
  <c r="D38" i="7"/>
  <c r="H1476" i="1"/>
  <c r="H1509" i="1"/>
  <c r="G1504" i="1"/>
  <c r="C1501" i="1"/>
  <c r="H1492" i="1"/>
  <c r="H1489" i="1"/>
  <c r="H1485" i="1"/>
  <c r="G1481" i="1"/>
  <c r="H1481" i="1"/>
  <c r="G1484" i="1"/>
  <c r="G631" i="1"/>
  <c r="H1411" i="1"/>
  <c r="H1409" i="1"/>
  <c r="G632" i="1"/>
  <c r="H1223" i="1"/>
  <c r="F246" i="5"/>
  <c r="H1052" i="1"/>
  <c r="H289" i="1"/>
  <c r="H288" i="1"/>
  <c r="H669" i="1"/>
  <c r="G1265" i="1"/>
  <c r="G1263" i="1"/>
  <c r="G1225" i="1"/>
  <c r="H1157" i="1"/>
  <c r="G1018" i="1"/>
  <c r="G1006" i="1"/>
  <c r="G986" i="1"/>
  <c r="G987" i="1"/>
  <c r="H1000" i="1"/>
  <c r="D12" i="5"/>
  <c r="C990" i="1" s="1"/>
  <c r="G996" i="1"/>
  <c r="E22" i="9"/>
  <c r="B22" i="9" s="1"/>
  <c r="H647" i="1"/>
  <c r="F652" i="4"/>
  <c r="H643" i="1"/>
  <c r="G642" i="1"/>
  <c r="G1409" i="1"/>
  <c r="G1411" i="1"/>
  <c r="E26" i="9"/>
  <c r="B26" i="9" s="1"/>
  <c r="H712" i="1"/>
  <c r="H632" i="1"/>
  <c r="H631" i="1"/>
  <c r="G411" i="1"/>
  <c r="F416" i="4"/>
  <c r="H812" i="1"/>
  <c r="G713" i="1"/>
  <c r="H703" i="1"/>
  <c r="G670" i="1"/>
  <c r="G649" i="1"/>
  <c r="G644" i="1"/>
  <c r="G645" i="1"/>
  <c r="G288" i="1"/>
  <c r="F159" i="4"/>
  <c r="H154" i="1"/>
  <c r="G132" i="1"/>
  <c r="F134" i="4"/>
  <c r="H132" i="1"/>
  <c r="D133" i="4"/>
  <c r="C79" i="1"/>
  <c r="G79" i="1" s="1"/>
  <c r="H80" i="1"/>
  <c r="E30" i="9"/>
  <c r="B30" i="9" s="1"/>
  <c r="G66" i="1"/>
  <c r="F68" i="4"/>
  <c r="H66" i="1"/>
  <c r="E284" i="9"/>
  <c r="B284" i="9" s="1"/>
  <c r="G821" i="1"/>
  <c r="G711" i="1"/>
  <c r="G669" i="1"/>
  <c r="G641" i="1"/>
  <c r="H364" i="1"/>
  <c r="G365" i="1"/>
  <c r="G364" i="1"/>
  <c r="D643" i="4"/>
  <c r="G289" i="1"/>
  <c r="E643" i="4"/>
  <c r="D637" i="1" s="1"/>
  <c r="H411" i="1"/>
  <c r="E273" i="9"/>
  <c r="B273" i="9" s="1"/>
  <c r="G255" i="1"/>
  <c r="G257" i="1"/>
  <c r="E68" i="9"/>
  <c r="B68" i="9" s="1"/>
  <c r="C248" i="1"/>
  <c r="F252" i="4"/>
  <c r="H256" i="1"/>
  <c r="F259" i="4"/>
  <c r="H255" i="1"/>
  <c r="E67" i="9"/>
  <c r="B67" i="9" s="1"/>
  <c r="E225" i="9"/>
  <c r="B225" i="9" s="1"/>
  <c r="G209" i="1"/>
  <c r="H207" i="1"/>
  <c r="G191" i="1"/>
  <c r="G190" i="1"/>
  <c r="G189" i="1"/>
  <c r="H188" i="1"/>
  <c r="H187" i="1"/>
  <c r="H184" i="1"/>
  <c r="G184" i="1"/>
  <c r="E44" i="9"/>
  <c r="B44" i="9" s="1"/>
  <c r="F220" i="9"/>
  <c r="G182" i="1"/>
  <c r="G181" i="1"/>
  <c r="F219" i="9"/>
  <c r="B219" i="9" s="1"/>
  <c r="E42" i="9"/>
  <c r="B42" i="9" s="1"/>
  <c r="H179" i="1"/>
  <c r="G178" i="1"/>
  <c r="E41" i="9"/>
  <c r="B41" i="9" s="1"/>
  <c r="G177" i="1"/>
  <c r="G176" i="1"/>
  <c r="H175" i="1"/>
  <c r="G174" i="1"/>
  <c r="G173" i="1"/>
  <c r="G165" i="1"/>
  <c r="G169" i="1"/>
  <c r="H168" i="1"/>
  <c r="D163" i="4"/>
  <c r="G167" i="1"/>
  <c r="H163" i="1"/>
  <c r="E40" i="9"/>
  <c r="B40" i="9" s="1"/>
  <c r="H160" i="1"/>
  <c r="E163" i="4"/>
  <c r="D159" i="1" s="1"/>
  <c r="G158" i="1"/>
  <c r="G155" i="1"/>
  <c r="G157" i="1"/>
  <c r="E152" i="4"/>
  <c r="E39" i="9"/>
  <c r="B39" i="9" s="1"/>
  <c r="F217" i="9"/>
  <c r="B217" i="9" s="1"/>
  <c r="H149" i="1"/>
  <c r="G150" i="1"/>
  <c r="G149" i="1"/>
  <c r="H131" i="1"/>
  <c r="D130" i="1"/>
  <c r="H130" i="1" s="1"/>
  <c r="G131" i="1"/>
  <c r="H121" i="1"/>
  <c r="G123" i="1"/>
  <c r="H113" i="1"/>
  <c r="H108" i="1"/>
  <c r="G108" i="1"/>
  <c r="E37" i="9"/>
  <c r="B37" i="9" s="1"/>
  <c r="F216" i="9"/>
  <c r="B216" i="9" s="1"/>
  <c r="G81" i="1"/>
  <c r="G65" i="1"/>
  <c r="E6" i="4"/>
  <c r="D2" i="1" s="1"/>
  <c r="G64" i="1"/>
  <c r="E29" i="9"/>
  <c r="B29" i="9" s="1"/>
  <c r="G1247" i="1"/>
  <c r="G1236" i="1"/>
  <c r="G1237" i="1"/>
  <c r="E280" i="9"/>
  <c r="B280" i="9" s="1"/>
  <c r="G1229" i="1"/>
  <c r="G1227" i="1"/>
  <c r="E245" i="5"/>
  <c r="D1222" i="1" s="1"/>
  <c r="G1228" i="1"/>
  <c r="E279" i="9"/>
  <c r="B279" i="9" s="1"/>
  <c r="G1223" i="1"/>
  <c r="G1224" i="1"/>
  <c r="G1216" i="1"/>
  <c r="G1217" i="1"/>
  <c r="E290" i="9"/>
  <c r="B290" i="9" s="1"/>
  <c r="G1166" i="1"/>
  <c r="G1165" i="1"/>
  <c r="H1154" i="1"/>
  <c r="G1160" i="1"/>
  <c r="G1156" i="1"/>
  <c r="G1154" i="1"/>
  <c r="G1155" i="1"/>
  <c r="H1151" i="1"/>
  <c r="G1148" i="1"/>
  <c r="G1151" i="1"/>
  <c r="F78" i="5"/>
  <c r="G1056" i="1"/>
  <c r="G1064" i="1"/>
  <c r="G1052" i="1"/>
  <c r="F70" i="5"/>
  <c r="D69" i="5"/>
  <c r="G1048" i="1"/>
  <c r="G1050" i="1"/>
  <c r="G1033" i="1"/>
  <c r="F52" i="5"/>
  <c r="G1030" i="1"/>
  <c r="G1032" i="1"/>
  <c r="G1013" i="1"/>
  <c r="F35" i="5"/>
  <c r="H1013" i="1"/>
  <c r="H1014" i="1"/>
  <c r="H1004" i="1"/>
  <c r="G1003" i="1"/>
  <c r="G1002" i="1"/>
  <c r="G999" i="1"/>
  <c r="H999" i="1"/>
  <c r="F19" i="5"/>
  <c r="G997" i="1"/>
  <c r="H997" i="1"/>
  <c r="H998" i="1"/>
  <c r="F13" i="5"/>
  <c r="G991" i="1"/>
  <c r="G993" i="1"/>
  <c r="H158" i="1"/>
  <c r="H162" i="1"/>
  <c r="H166" i="1"/>
  <c r="H170" i="1"/>
  <c r="H174" i="1"/>
  <c r="H178" i="1"/>
  <c r="H182" i="1"/>
  <c r="H186" i="1"/>
  <c r="H190" i="1"/>
  <c r="H194" i="1"/>
  <c r="H198" i="1"/>
  <c r="H202" i="1"/>
  <c r="H206" i="1"/>
  <c r="H210" i="1"/>
  <c r="H214" i="1"/>
  <c r="H218" i="1"/>
  <c r="H222" i="1"/>
  <c r="H226" i="1"/>
  <c r="H230" i="1"/>
  <c r="H234" i="1"/>
  <c r="H238" i="1"/>
  <c r="H242" i="1"/>
  <c r="H246" i="1"/>
  <c r="H250" i="1"/>
  <c r="H254" i="1"/>
  <c r="H258" i="1"/>
  <c r="H262" i="1"/>
  <c r="H266" i="1"/>
  <c r="H270" i="1"/>
  <c r="H274" i="1"/>
  <c r="H278" i="1"/>
  <c r="H282" i="1"/>
  <c r="G307" i="1"/>
  <c r="H307" i="1"/>
  <c r="G312" i="1"/>
  <c r="H312" i="1"/>
  <c r="G315" i="1"/>
  <c r="H315" i="1"/>
  <c r="G320" i="1"/>
  <c r="H320" i="1"/>
  <c r="G323" i="1"/>
  <c r="H323" i="1"/>
  <c r="G328" i="1"/>
  <c r="H328" i="1"/>
  <c r="G331" i="1"/>
  <c r="H331" i="1"/>
  <c r="G336" i="1"/>
  <c r="H336" i="1"/>
  <c r="G344" i="1"/>
  <c r="H344" i="1"/>
  <c r="H157" i="1"/>
  <c r="H161" i="1"/>
  <c r="H165" i="1"/>
  <c r="H169" i="1"/>
  <c r="H173" i="1"/>
  <c r="H177" i="1"/>
  <c r="H181" i="1"/>
  <c r="H185" i="1"/>
  <c r="H189" i="1"/>
  <c r="H193" i="1"/>
  <c r="H197" i="1"/>
  <c r="H201" i="1"/>
  <c r="H205" i="1"/>
  <c r="H209" i="1"/>
  <c r="H213" i="1"/>
  <c r="H217" i="1"/>
  <c r="H221" i="1"/>
  <c r="H225" i="1"/>
  <c r="H229" i="1"/>
  <c r="H233" i="1"/>
  <c r="H237" i="1"/>
  <c r="H241" i="1"/>
  <c r="H245" i="1"/>
  <c r="H249" i="1"/>
  <c r="H253" i="1"/>
  <c r="H257" i="1"/>
  <c r="H261" i="1"/>
  <c r="H265" i="1"/>
  <c r="H269" i="1"/>
  <c r="H273" i="1"/>
  <c r="H277" i="1"/>
  <c r="H281" i="1"/>
  <c r="G292" i="1"/>
  <c r="H292" i="1"/>
  <c r="G296" i="1"/>
  <c r="H296" i="1"/>
  <c r="G299" i="1"/>
  <c r="H299" i="1"/>
  <c r="G304" i="1"/>
  <c r="H304" i="1"/>
  <c r="G347" i="1"/>
  <c r="H347" i="1"/>
  <c r="G350" i="1"/>
  <c r="H350" i="1"/>
  <c r="G355" i="1"/>
  <c r="H355" i="1"/>
  <c r="G363" i="1"/>
  <c r="H363" i="1"/>
  <c r="G366" i="1"/>
  <c r="H366" i="1"/>
  <c r="G371" i="1"/>
  <c r="H371" i="1"/>
  <c r="G374" i="1"/>
  <c r="H374" i="1"/>
  <c r="G379" i="1"/>
  <c r="H379" i="1"/>
  <c r="G382" i="1"/>
  <c r="H382" i="1"/>
  <c r="G387" i="1"/>
  <c r="H387" i="1"/>
  <c r="G390" i="1"/>
  <c r="H390" i="1"/>
  <c r="G395" i="1"/>
  <c r="H395" i="1"/>
  <c r="G398" i="1"/>
  <c r="H398" i="1"/>
  <c r="G404" i="1"/>
  <c r="H404" i="1"/>
  <c r="G413" i="1"/>
  <c r="H413" i="1"/>
  <c r="G308" i="1"/>
  <c r="H308" i="1"/>
  <c r="G311" i="1"/>
  <c r="H311" i="1"/>
  <c r="G316" i="1"/>
  <c r="H316" i="1"/>
  <c r="G319" i="1"/>
  <c r="H319" i="1"/>
  <c r="G324" i="1"/>
  <c r="H324" i="1"/>
  <c r="G327" i="1"/>
  <c r="H327" i="1"/>
  <c r="G332" i="1"/>
  <c r="H332" i="1"/>
  <c r="G335" i="1"/>
  <c r="H335" i="1"/>
  <c r="G340" i="1"/>
  <c r="H340" i="1"/>
  <c r="G343" i="1"/>
  <c r="H343" i="1"/>
  <c r="G291" i="1"/>
  <c r="H291" i="1"/>
  <c r="G295" i="1"/>
  <c r="H295" i="1"/>
  <c r="G300" i="1"/>
  <c r="H300" i="1"/>
  <c r="G303" i="1"/>
  <c r="H303" i="1"/>
  <c r="G346" i="1"/>
  <c r="H346" i="1"/>
  <c r="G351" i="1"/>
  <c r="H351" i="1"/>
  <c r="G354" i="1"/>
  <c r="H354" i="1"/>
  <c r="G359" i="1"/>
  <c r="H359" i="1"/>
  <c r="G362" i="1"/>
  <c r="H362" i="1"/>
  <c r="G367" i="1"/>
  <c r="H367" i="1"/>
  <c r="G370" i="1"/>
  <c r="H370" i="1"/>
  <c r="G375" i="1"/>
  <c r="H375" i="1"/>
  <c r="G378" i="1"/>
  <c r="H378" i="1"/>
  <c r="G383" i="1"/>
  <c r="H383" i="1"/>
  <c r="G386" i="1"/>
  <c r="H386" i="1"/>
  <c r="G394" i="1"/>
  <c r="H394" i="1"/>
  <c r="G399" i="1"/>
  <c r="H399" i="1"/>
  <c r="G405" i="1"/>
  <c r="H405" i="1"/>
  <c r="G412" i="1"/>
  <c r="H412" i="1"/>
  <c r="H1454" i="1"/>
  <c r="J1456" i="1"/>
  <c r="J1458" i="1"/>
  <c r="J1460" i="1"/>
  <c r="G1462" i="1"/>
  <c r="I1462" i="1" s="1"/>
  <c r="J1462" i="1"/>
  <c r="G1464" i="1"/>
  <c r="I1464" i="1" s="1"/>
  <c r="J1464" i="1"/>
  <c r="G1466" i="1"/>
  <c r="I1466" i="1" s="1"/>
  <c r="J1466" i="1"/>
  <c r="G1468" i="1"/>
  <c r="I1468" i="1" s="1"/>
  <c r="J1468" i="1"/>
  <c r="G1471" i="1"/>
  <c r="I1471" i="1" s="1"/>
  <c r="G1473" i="1"/>
  <c r="I1473" i="1" s="1"/>
  <c r="G1475" i="1"/>
  <c r="J1476" i="1"/>
  <c r="J1478" i="1"/>
  <c r="G1483" i="1"/>
  <c r="G1487" i="1"/>
  <c r="G1491" i="1"/>
  <c r="G1495" i="1"/>
  <c r="G1499" i="1"/>
  <c r="G1503" i="1"/>
  <c r="G1507" i="1"/>
  <c r="G1511" i="1"/>
  <c r="G1515" i="1"/>
  <c r="I1439" i="1"/>
  <c r="I1441" i="1"/>
  <c r="I1443" i="1"/>
  <c r="H1453" i="1"/>
  <c r="G1455" i="1"/>
  <c r="I1455" i="1" s="1"/>
  <c r="J1455" i="1"/>
  <c r="G1457" i="1"/>
  <c r="I1457" i="1" s="1"/>
  <c r="J1457" i="1"/>
  <c r="G1459" i="1"/>
  <c r="I1459" i="1" s="1"/>
  <c r="J1459" i="1"/>
  <c r="G1470" i="1"/>
  <c r="J1471" i="1"/>
  <c r="J1473" i="1"/>
  <c r="G1477" i="1"/>
  <c r="I1477" i="1" s="1"/>
  <c r="J1477" i="1"/>
  <c r="G1479" i="1"/>
  <c r="I1479" i="1" s="1"/>
  <c r="J1479" i="1"/>
  <c r="H1518" i="1"/>
  <c r="G1518"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593" i="4"/>
  <c r="C587" i="1"/>
  <c r="I29" i="3"/>
  <c r="D1436" i="1"/>
  <c r="G1472" i="1"/>
  <c r="I1472" i="1" s="1"/>
  <c r="J1472" i="1"/>
  <c r="G1474" i="1"/>
  <c r="I1474" i="1" s="1"/>
  <c r="J1474" i="1"/>
  <c r="H1482" i="1"/>
  <c r="G1482" i="1"/>
  <c r="H1486" i="1"/>
  <c r="G1486" i="1"/>
  <c r="H1490" i="1"/>
  <c r="G1490" i="1"/>
  <c r="H1494" i="1"/>
  <c r="G1494" i="1"/>
  <c r="H1498" i="1"/>
  <c r="G1498" i="1"/>
  <c r="H1502" i="1"/>
  <c r="G1502" i="1"/>
  <c r="H1506" i="1"/>
  <c r="G1506" i="1"/>
  <c r="H1510" i="1"/>
  <c r="G1510" i="1"/>
  <c r="H1514" i="1"/>
  <c r="G1514" i="1"/>
  <c r="D1047" i="1"/>
  <c r="H292" i="9"/>
  <c r="D1183" i="1"/>
  <c r="I25" i="3"/>
  <c r="D1329" i="1"/>
  <c r="H1440" i="1"/>
  <c r="G1440" i="1"/>
  <c r="I1440" i="1" s="1"/>
  <c r="H1442" i="1"/>
  <c r="G1442" i="1"/>
  <c r="I1442" i="1" s="1"/>
  <c r="H1444" i="1"/>
  <c r="G1444" i="1"/>
  <c r="I1444" i="1" s="1"/>
  <c r="G1447" i="1"/>
  <c r="I1447" i="1" s="1"/>
  <c r="J1447" i="1"/>
  <c r="G1449" i="1"/>
  <c r="I1449" i="1" s="1"/>
  <c r="J1449" i="1"/>
  <c r="G1451" i="1"/>
  <c r="I1451" i="1" s="1"/>
  <c r="J1451" i="1"/>
  <c r="G1456" i="1"/>
  <c r="I1456" i="1" s="1"/>
  <c r="G1458" i="1"/>
  <c r="I1458" i="1" s="1"/>
  <c r="G1460" i="1"/>
  <c r="I1460" i="1" s="1"/>
  <c r="G1476" i="1"/>
  <c r="G1478" i="1"/>
  <c r="I1478" i="1" s="1"/>
  <c r="G1519" i="1"/>
  <c r="G1523" i="1"/>
  <c r="G1527" i="1"/>
  <c r="G1531" i="1"/>
  <c r="G1535" i="1"/>
  <c r="G1539" i="1"/>
  <c r="G1543" i="1"/>
  <c r="G1547" i="1"/>
  <c r="G1551" i="1"/>
  <c r="G1555" i="1"/>
  <c r="G1559" i="1"/>
  <c r="F7" i="4"/>
  <c r="C637" i="1"/>
  <c r="F8" i="4"/>
  <c r="D50" i="4"/>
  <c r="D82" i="4"/>
  <c r="D106" i="4"/>
  <c r="F140" i="4"/>
  <c r="F164" i="4"/>
  <c r="D224" i="4"/>
  <c r="D311" i="4"/>
  <c r="E350" i="4"/>
  <c r="E407" i="4" s="1"/>
  <c r="D402" i="1" s="1"/>
  <c r="F422" i="4"/>
  <c r="D421" i="4"/>
  <c r="F490" i="4"/>
  <c r="D484" i="4"/>
  <c r="D580" i="4"/>
  <c r="G292" i="9"/>
  <c r="E292" i="9" s="1"/>
  <c r="B292" i="9" s="1"/>
  <c r="F206" i="5"/>
  <c r="D35" i="6"/>
  <c r="D5" i="7"/>
  <c r="F345" i="4"/>
  <c r="D344" i="4"/>
  <c r="D644" i="4"/>
  <c r="F417" i="4"/>
  <c r="E12" i="5"/>
  <c r="G289" i="9"/>
  <c r="E289" i="9" s="1"/>
  <c r="B289" i="9" s="1"/>
  <c r="F177" i="5"/>
  <c r="E5" i="6"/>
  <c r="F90" i="6"/>
  <c r="D89" i="6"/>
  <c r="E114" i="6"/>
  <c r="F114" i="6" s="1"/>
  <c r="D42" i="8"/>
  <c r="G294" i="9" s="1"/>
  <c r="E294" i="9" s="1"/>
  <c r="D44" i="4"/>
  <c r="D124" i="4"/>
  <c r="D152" i="4"/>
  <c r="D196" i="4"/>
  <c r="D299" i="4"/>
  <c r="F351" i="4"/>
  <c r="F369" i="4"/>
  <c r="D363" i="4"/>
  <c r="D350" i="4" s="1"/>
  <c r="F478" i="4"/>
  <c r="D472" i="4"/>
  <c r="F516" i="4"/>
  <c r="D515" i="4"/>
  <c r="F568" i="4"/>
  <c r="D567" i="4"/>
  <c r="F626" i="4"/>
  <c r="D625" i="4"/>
  <c r="E146" i="5"/>
  <c r="D1124" i="1" s="1"/>
  <c r="G287" i="9"/>
  <c r="E287" i="9" s="1"/>
  <c r="B287" i="9" s="1"/>
  <c r="D146" i="5"/>
  <c r="F149" i="5"/>
  <c r="F191" i="5"/>
  <c r="D190" i="5"/>
  <c r="F239" i="5"/>
  <c r="D238" i="5"/>
  <c r="F259" i="5"/>
  <c r="D258" i="5"/>
  <c r="F397" i="4"/>
  <c r="D396" i="4"/>
  <c r="E421" i="4"/>
  <c r="E515" i="4"/>
  <c r="D509" i="1" s="1"/>
  <c r="E567" i="4"/>
  <c r="D561" i="1" s="1"/>
  <c r="G142" i="9"/>
  <c r="E142" i="9" s="1"/>
  <c r="B142" i="9" s="1"/>
  <c r="F603" i="4"/>
  <c r="G286" i="9"/>
  <c r="E286" i="9" s="1"/>
  <c r="B286" i="9" s="1"/>
  <c r="F88" i="5"/>
  <c r="D87" i="5"/>
  <c r="D245" i="5"/>
  <c r="F250" i="5"/>
  <c r="F6" i="6"/>
  <c r="D5" i="6"/>
  <c r="E87" i="5"/>
  <c r="D1065" i="1" s="1"/>
  <c r="E176" i="5"/>
  <c r="M212" i="9"/>
  <c r="G278" i="9"/>
  <c r="E278" i="9" s="1"/>
  <c r="B278" i="9" s="1"/>
  <c r="G277" i="9"/>
  <c r="E277" i="9" s="1"/>
  <c r="B277"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65" i="9"/>
  <c r="E165" i="9" s="1"/>
  <c r="B165" i="9" s="1"/>
  <c r="H164"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4" i="9"/>
  <c r="E164" i="9" s="1"/>
  <c r="B164" i="9" s="1"/>
  <c r="G163" i="9"/>
  <c r="E163" i="9" s="1"/>
  <c r="B163" i="9" s="1"/>
  <c r="G162" i="9"/>
  <c r="E162" i="9" s="1"/>
  <c r="B162" i="9" s="1"/>
  <c r="G161" i="9"/>
  <c r="E161" i="9" s="1"/>
  <c r="B161" i="9" s="1"/>
  <c r="G160" i="9"/>
  <c r="E160" i="9" s="1"/>
  <c r="B160" i="9" s="1"/>
  <c r="I10" i="9"/>
  <c r="B238" i="9"/>
  <c r="B144" i="9"/>
  <c r="F218" i="9"/>
  <c r="B218" i="9" s="1"/>
  <c r="F226" i="9"/>
  <c r="B226" i="9" s="1"/>
  <c r="F234" i="9"/>
  <c r="B234" i="9" s="1"/>
  <c r="F238" i="9"/>
  <c r="F239" i="9"/>
  <c r="B239" i="9" s="1"/>
  <c r="F242" i="9"/>
  <c r="B242" i="9" s="1"/>
  <c r="F243" i="9"/>
  <c r="B243" i="9" s="1"/>
  <c r="F246" i="9"/>
  <c r="B246" i="9" s="1"/>
  <c r="F247" i="9"/>
  <c r="B247" i="9" s="1"/>
  <c r="F250" i="9"/>
  <c r="B250" i="9" s="1"/>
  <c r="F251" i="9"/>
  <c r="B251" i="9" s="1"/>
  <c r="B256" i="9"/>
  <c r="F259" i="9"/>
  <c r="B259" i="9" s="1"/>
  <c r="B264" i="9"/>
  <c r="F267" i="9"/>
  <c r="B267" i="9" s="1"/>
  <c r="B224" i="9"/>
  <c r="B232" i="9"/>
  <c r="F214" i="9"/>
  <c r="B214" i="9" s="1"/>
  <c r="F222" i="9"/>
  <c r="B222" i="9" s="1"/>
  <c r="F230" i="9"/>
  <c r="B230" i="9" s="1"/>
  <c r="B236" i="9"/>
  <c r="B237" i="9"/>
  <c r="B240" i="9"/>
  <c r="B241" i="9"/>
  <c r="B244" i="9"/>
  <c r="B245" i="9"/>
  <c r="B248" i="9"/>
  <c r="B249" i="9"/>
  <c r="B252" i="9"/>
  <c r="F255" i="9"/>
  <c r="B255" i="9" s="1"/>
  <c r="B260" i="9"/>
  <c r="F263" i="9"/>
  <c r="B263" i="9" s="1"/>
  <c r="B268" i="9"/>
  <c r="B220" i="9"/>
  <c r="B228" i="9"/>
  <c r="E412" i="4" l="1"/>
  <c r="E639" i="4" s="1"/>
  <c r="I1476" i="1"/>
  <c r="C1469" i="1"/>
  <c r="H31" i="3"/>
  <c r="G1501" i="1"/>
  <c r="H1501" i="1"/>
  <c r="E237" i="5"/>
  <c r="E175" i="5" s="1"/>
  <c r="D1152" i="1" s="1"/>
  <c r="F12" i="5"/>
  <c r="D7" i="5"/>
  <c r="C985" i="1" s="1"/>
  <c r="F212" i="9"/>
  <c r="B212" i="9" s="1"/>
  <c r="F643" i="4"/>
  <c r="B191" i="9"/>
  <c r="I16" i="3"/>
  <c r="F133" i="4"/>
  <c r="C129" i="1"/>
  <c r="H79" i="1"/>
  <c r="G248" i="1"/>
  <c r="H248" i="1"/>
  <c r="F163" i="4"/>
  <c r="C159" i="1"/>
  <c r="H159" i="1" s="1"/>
  <c r="E151" i="4"/>
  <c r="D148" i="1"/>
  <c r="G130" i="1"/>
  <c r="D6" i="4"/>
  <c r="F6" i="4" s="1"/>
  <c r="F69" i="5"/>
  <c r="C1047" i="1"/>
  <c r="G1047" i="1" s="1"/>
  <c r="F350" i="4"/>
  <c r="C345" i="1"/>
  <c r="I22" i="3"/>
  <c r="D1153" i="1"/>
  <c r="C1222" i="1"/>
  <c r="F245" i="5"/>
  <c r="D415" i="1"/>
  <c r="E420" i="4"/>
  <c r="F567" i="4"/>
  <c r="C561" i="1"/>
  <c r="F196" i="4"/>
  <c r="C192" i="1"/>
  <c r="C1383" i="1"/>
  <c r="F89" i="6"/>
  <c r="F644" i="4"/>
  <c r="C638" i="1"/>
  <c r="F35" i="6"/>
  <c r="H25" i="3"/>
  <c r="C1329" i="1"/>
  <c r="D528" i="4"/>
  <c r="F50" i="4"/>
  <c r="C46" i="1"/>
  <c r="H637" i="1"/>
  <c r="G637" i="1"/>
  <c r="H1183" i="1"/>
  <c r="G1183" i="1"/>
  <c r="G587" i="1"/>
  <c r="H587" i="1"/>
  <c r="F5" i="6"/>
  <c r="H24" i="3"/>
  <c r="D141" i="6"/>
  <c r="C1299" i="1"/>
  <c r="D68" i="5"/>
  <c r="F87" i="5"/>
  <c r="C1065" i="1"/>
  <c r="F396" i="4"/>
  <c r="C391" i="1"/>
  <c r="D237" i="5"/>
  <c r="F238" i="5"/>
  <c r="C1215" i="1"/>
  <c r="F472" i="4"/>
  <c r="C466" i="1"/>
  <c r="G20" i="9"/>
  <c r="H20" i="9"/>
  <c r="D151" i="4"/>
  <c r="F152" i="4"/>
  <c r="C148" i="1"/>
  <c r="K1432" i="9"/>
  <c r="G295" i="9"/>
  <c r="E295" i="9" s="1"/>
  <c r="B295" i="9" s="1"/>
  <c r="I34" i="3"/>
  <c r="C1517" i="1"/>
  <c r="F344" i="4"/>
  <c r="C339" i="1"/>
  <c r="F484" i="4"/>
  <c r="C478" i="1"/>
  <c r="E408" i="4"/>
  <c r="D403" i="1" s="1"/>
  <c r="D345" i="1"/>
  <c r="F146" i="5"/>
  <c r="C1124" i="1"/>
  <c r="F625" i="4"/>
  <c r="C619" i="1"/>
  <c r="E528" i="4"/>
  <c r="F124" i="4"/>
  <c r="C120" i="1"/>
  <c r="B294" i="9"/>
  <c r="I24" i="3"/>
  <c r="E141" i="6"/>
  <c r="D1299" i="1"/>
  <c r="D990" i="1"/>
  <c r="E7" i="5"/>
  <c r="F311" i="4"/>
  <c r="C306" i="1"/>
  <c r="F106" i="4"/>
  <c r="C102" i="1"/>
  <c r="F258" i="5"/>
  <c r="C1235" i="1"/>
  <c r="G291" i="9"/>
  <c r="E291" i="9" s="1"/>
  <c r="B291" i="9" s="1"/>
  <c r="F190" i="5"/>
  <c r="C1167" i="1"/>
  <c r="F515" i="4"/>
  <c r="C509" i="1"/>
  <c r="F363" i="4"/>
  <c r="C358" i="1"/>
  <c r="D298" i="4"/>
  <c r="F299" i="4"/>
  <c r="C294" i="1"/>
  <c r="F44" i="4"/>
  <c r="C40" i="1"/>
  <c r="I27" i="3"/>
  <c r="D1408" i="1"/>
  <c r="D176" i="5"/>
  <c r="G297" i="9"/>
  <c r="E297" i="9" s="1"/>
  <c r="H29" i="3"/>
  <c r="C1436" i="1"/>
  <c r="F580" i="4"/>
  <c r="C574" i="1"/>
  <c r="D420" i="4"/>
  <c r="F421" i="4"/>
  <c r="C415" i="1"/>
  <c r="F224" i="4"/>
  <c r="C220" i="1"/>
  <c r="F82" i="4"/>
  <c r="C78" i="1"/>
  <c r="E68" i="5"/>
  <c r="D407" i="1" l="1"/>
  <c r="G1469" i="1"/>
  <c r="H1469" i="1"/>
  <c r="E293" i="9"/>
  <c r="I23" i="3"/>
  <c r="D1214" i="1"/>
  <c r="H1047" i="1"/>
  <c r="H20" i="3"/>
  <c r="F7" i="5"/>
  <c r="H129" i="1"/>
  <c r="G129" i="1"/>
  <c r="C2" i="1"/>
  <c r="H2" i="1" s="1"/>
  <c r="H16" i="3"/>
  <c r="G159" i="1"/>
  <c r="D147" i="1"/>
  <c r="E289" i="4"/>
  <c r="I17" i="3"/>
  <c r="G220" i="1"/>
  <c r="H220" i="1"/>
  <c r="G102" i="1"/>
  <c r="H102" i="1"/>
  <c r="H1124" i="1"/>
  <c r="G1124" i="1"/>
  <c r="G478" i="1"/>
  <c r="H478" i="1"/>
  <c r="G1517" i="1"/>
  <c r="H1517" i="1"/>
  <c r="H11" i="3"/>
  <c r="H148" i="1"/>
  <c r="G148" i="1"/>
  <c r="I21" i="3"/>
  <c r="D1046" i="1"/>
  <c r="H574" i="1"/>
  <c r="G574" i="1"/>
  <c r="B297" i="9"/>
  <c r="E296" i="9"/>
  <c r="I10" i="3" s="1"/>
  <c r="G40" i="1"/>
  <c r="H40" i="1"/>
  <c r="D407" i="4"/>
  <c r="F298" i="4"/>
  <c r="C293" i="1"/>
  <c r="G1235" i="1"/>
  <c r="H1235" i="1"/>
  <c r="H990" i="1"/>
  <c r="G990" i="1"/>
  <c r="E636" i="4"/>
  <c r="D630" i="1" s="1"/>
  <c r="D522" i="1"/>
  <c r="H466" i="1"/>
  <c r="G466" i="1"/>
  <c r="F237" i="5"/>
  <c r="H23" i="3"/>
  <c r="C1214" i="1"/>
  <c r="D636" i="4"/>
  <c r="F528" i="4"/>
  <c r="C522" i="1"/>
  <c r="H638" i="1"/>
  <c r="G638" i="1"/>
  <c r="G192" i="1"/>
  <c r="H192" i="1"/>
  <c r="D414" i="1"/>
  <c r="E635" i="4"/>
  <c r="D629" i="1" s="1"/>
  <c r="D412" i="4"/>
  <c r="H1436" i="1"/>
  <c r="G1436" i="1"/>
  <c r="G120" i="1"/>
  <c r="H120" i="1"/>
  <c r="D633" i="1"/>
  <c r="F420" i="4"/>
  <c r="D635" i="4"/>
  <c r="C414" i="1"/>
  <c r="H509" i="1"/>
  <c r="G509" i="1"/>
  <c r="E6" i="5"/>
  <c r="I20" i="3"/>
  <c r="D985" i="1"/>
  <c r="H78" i="1"/>
  <c r="G78" i="1"/>
  <c r="H415" i="1"/>
  <c r="G415" i="1"/>
  <c r="D175" i="5"/>
  <c r="H22" i="3"/>
  <c r="C1153" i="1"/>
  <c r="F176" i="5"/>
  <c r="G358" i="1"/>
  <c r="H358" i="1"/>
  <c r="H1167" i="1"/>
  <c r="G1167" i="1"/>
  <c r="G306" i="1"/>
  <c r="H306" i="1"/>
  <c r="G619" i="1"/>
  <c r="H619" i="1"/>
  <c r="G339" i="1"/>
  <c r="H339" i="1"/>
  <c r="H17" i="3"/>
  <c r="D289" i="4"/>
  <c r="F151" i="4"/>
  <c r="C147" i="1"/>
  <c r="G391" i="1"/>
  <c r="H391" i="1"/>
  <c r="F68" i="5"/>
  <c r="H21" i="3"/>
  <c r="C1046" i="1"/>
  <c r="D6" i="5"/>
  <c r="G1329" i="1"/>
  <c r="H1329" i="1"/>
  <c r="G345" i="1"/>
  <c r="H345" i="1"/>
  <c r="G294" i="1"/>
  <c r="H294" i="1"/>
  <c r="I28" i="3"/>
  <c r="D1435" i="1"/>
  <c r="H1215" i="1"/>
  <c r="G1215" i="1"/>
  <c r="H1299" i="1"/>
  <c r="G1299" i="1"/>
  <c r="G299" i="9"/>
  <c r="E299" i="9" s="1"/>
  <c r="G46" i="1"/>
  <c r="H46" i="1"/>
  <c r="H561" i="1"/>
  <c r="G561" i="1"/>
  <c r="H1408" i="1"/>
  <c r="G1408" i="1"/>
  <c r="E20" i="9"/>
  <c r="H1065" i="1"/>
  <c r="G1065" i="1"/>
  <c r="F141" i="6"/>
  <c r="H28" i="3"/>
  <c r="C1435" i="1"/>
  <c r="H1383" i="1"/>
  <c r="G1383" i="1"/>
  <c r="H1222" i="1"/>
  <c r="G1222" i="1"/>
  <c r="D408" i="4"/>
  <c r="H9" i="3" l="1"/>
  <c r="K3" i="9" s="1"/>
  <c r="G2" i="1"/>
  <c r="E290" i="4"/>
  <c r="D286" i="1" s="1"/>
  <c r="E291" i="4"/>
  <c r="D287" i="1" s="1"/>
  <c r="D285" i="1"/>
  <c r="E413" i="4"/>
  <c r="E19" i="9"/>
  <c r="B20" i="9"/>
  <c r="F408" i="4"/>
  <c r="C403" i="1"/>
  <c r="G414" i="1"/>
  <c r="H414" i="1"/>
  <c r="G1046" i="1"/>
  <c r="H1046" i="1"/>
  <c r="H1153" i="1"/>
  <c r="G1153" i="1"/>
  <c r="G1435" i="1"/>
  <c r="H1435" i="1"/>
  <c r="E298" i="9"/>
  <c r="B299" i="9"/>
  <c r="G147" i="1"/>
  <c r="H147" i="1"/>
  <c r="H276" i="9"/>
  <c r="D984" i="1"/>
  <c r="F635" i="4"/>
  <c r="C629" i="1"/>
  <c r="D639" i="4"/>
  <c r="F412" i="4"/>
  <c r="C407" i="1"/>
  <c r="F636" i="4"/>
  <c r="C630" i="1"/>
  <c r="G293" i="1"/>
  <c r="H293" i="1"/>
  <c r="F175" i="5"/>
  <c r="C1152" i="1"/>
  <c r="H1214" i="1"/>
  <c r="G1214" i="1"/>
  <c r="N3" i="9"/>
  <c r="I11" i="3"/>
  <c r="G282" i="9"/>
  <c r="E282" i="9" s="1"/>
  <c r="B282" i="9" s="1"/>
  <c r="G276" i="9"/>
  <c r="F6" i="5"/>
  <c r="C984" i="1"/>
  <c r="D291" i="4"/>
  <c r="F289" i="4"/>
  <c r="D413" i="4"/>
  <c r="C285" i="1"/>
  <c r="D290" i="4"/>
  <c r="H985" i="1"/>
  <c r="G985" i="1"/>
  <c r="G522" i="1"/>
  <c r="H522" i="1"/>
  <c r="F407" i="4"/>
  <c r="C402" i="1"/>
  <c r="I9" i="3" l="1"/>
  <c r="E414" i="4"/>
  <c r="D409" i="1" s="1"/>
  <c r="E415" i="4"/>
  <c r="D410" i="1" s="1"/>
  <c r="D408" i="1"/>
  <c r="E640" i="4"/>
  <c r="F291" i="4"/>
  <c r="C287" i="1"/>
  <c r="H285" i="1"/>
  <c r="G285" i="1"/>
  <c r="H8" i="3"/>
  <c r="G984" i="1"/>
  <c r="H984" i="1"/>
  <c r="G402" i="1"/>
  <c r="H402" i="1"/>
  <c r="D640" i="4"/>
  <c r="D641" i="4" s="1"/>
  <c r="D415" i="4"/>
  <c r="F413" i="4"/>
  <c r="C408" i="1"/>
  <c r="F639" i="4"/>
  <c r="C633" i="1"/>
  <c r="E276" i="9"/>
  <c r="G407" i="1"/>
  <c r="H407" i="1"/>
  <c r="G629" i="1"/>
  <c r="H629" i="1"/>
  <c r="H1152" i="1"/>
  <c r="G1152" i="1"/>
  <c r="G630" i="1"/>
  <c r="H630" i="1"/>
  <c r="D414" i="4"/>
  <c r="G403" i="1"/>
  <c r="H403" i="1"/>
  <c r="F290" i="4"/>
  <c r="C286" i="1"/>
  <c r="E641" i="4" l="1"/>
  <c r="F641" i="4" s="1"/>
  <c r="E642" i="4"/>
  <c r="D634" i="1"/>
  <c r="F415" i="4"/>
  <c r="C410" i="1"/>
  <c r="E275" i="9"/>
  <c r="I8" i="3" s="1"/>
  <c r="B276" i="9"/>
  <c r="H286" i="1"/>
  <c r="G286" i="1"/>
  <c r="F414" i="4"/>
  <c r="C409" i="1"/>
  <c r="C635" i="1"/>
  <c r="D642" i="4"/>
  <c r="D645" i="4" s="1"/>
  <c r="F640" i="4"/>
  <c r="C634" i="1"/>
  <c r="M3" i="9"/>
  <c r="H287" i="1"/>
  <c r="G287" i="1"/>
  <c r="G408" i="1"/>
  <c r="H408" i="1"/>
  <c r="G633" i="1"/>
  <c r="H633" i="1"/>
  <c r="E646" i="4" l="1"/>
  <c r="D636" i="1"/>
  <c r="D635" i="1"/>
  <c r="H635" i="1" s="1"/>
  <c r="E645" i="4"/>
  <c r="F645" i="4" s="1"/>
  <c r="H18" i="3"/>
  <c r="C639" i="1"/>
  <c r="F642" i="4"/>
  <c r="D646" i="4"/>
  <c r="C636" i="1"/>
  <c r="G409" i="1"/>
  <c r="H409" i="1"/>
  <c r="G410" i="1"/>
  <c r="H410" i="1"/>
  <c r="G634" i="1"/>
  <c r="H634" i="1"/>
  <c r="D639" i="1" l="1"/>
  <c r="I18" i="3"/>
  <c r="G635" i="1"/>
  <c r="D640" i="1"/>
  <c r="I19" i="3"/>
  <c r="F646" i="4"/>
  <c r="H19" i="3"/>
  <c r="C640" i="1"/>
  <c r="G639" i="1"/>
  <c r="H639" i="1"/>
  <c r="G636" i="1"/>
  <c r="H636" i="1"/>
  <c r="H640" i="1" l="1"/>
  <c r="G640" i="1"/>
  <c r="H7" i="3"/>
  <c r="J3" i="9" l="1"/>
  <c r="I7" i="3"/>
  <c r="M272" i="9" l="1"/>
  <c r="L272" i="9"/>
  <c r="H18" i="9"/>
  <c r="G18" i="9"/>
  <c r="K5" i="9"/>
  <c r="L15" i="9"/>
  <c r="J7" i="9"/>
  <c r="J6" i="9"/>
  <c r="L16" i="9"/>
  <c r="G15" i="9"/>
  <c r="G16" i="9"/>
  <c r="J8" i="9"/>
  <c r="K8" i="9"/>
  <c r="J13" i="9"/>
  <c r="I7" i="9"/>
  <c r="M16" i="9"/>
  <c r="K10" i="9"/>
  <c r="K9" i="9"/>
  <c r="H15" i="9"/>
  <c r="K6" i="9"/>
  <c r="I17" i="9"/>
  <c r="I9" i="9"/>
  <c r="J9" i="9"/>
  <c r="J5" i="9"/>
  <c r="J10" i="9"/>
  <c r="E10" i="9" s="1"/>
  <c r="B10" i="9" s="1"/>
  <c r="I12" i="9"/>
  <c r="I11" i="9"/>
  <c r="J17" i="9"/>
  <c r="I8" i="9"/>
  <c r="I5" i="9"/>
  <c r="K11" i="9"/>
  <c r="H17" i="9"/>
  <c r="I13" i="9"/>
  <c r="K13" i="9"/>
  <c r="M15" i="9"/>
  <c r="G17" i="9"/>
  <c r="H16" i="9"/>
  <c r="J11" i="9"/>
  <c r="K7" i="9"/>
  <c r="J12" i="9"/>
  <c r="I6" i="9"/>
  <c r="K12" i="9"/>
  <c r="E18" i="9" l="1"/>
  <c r="B18" i="9" s="1"/>
  <c r="E5" i="9"/>
  <c r="B5" i="9" s="1"/>
  <c r="E6" i="9"/>
  <c r="B6" i="9" s="1"/>
  <c r="E8" i="9"/>
  <c r="B8" i="9" s="1"/>
  <c r="E9" i="9"/>
  <c r="B9" i="9" s="1"/>
  <c r="E15" i="9"/>
  <c r="F15" i="9"/>
  <c r="F16" i="9"/>
  <c r="E12" i="9"/>
  <c r="B12" i="9" s="1"/>
  <c r="E13" i="9"/>
  <c r="B13" i="9" s="1"/>
  <c r="E17" i="9"/>
  <c r="B17" i="9" s="1"/>
  <c r="E11" i="9"/>
  <c r="B11" i="9" s="1"/>
  <c r="E7" i="9"/>
  <c r="B7" i="9" s="1"/>
  <c r="E16" i="9"/>
  <c r="F272" i="9"/>
  <c r="B15" i="9" l="1"/>
  <c r="F14" i="9"/>
  <c r="E14" i="9"/>
  <c r="B16" i="9"/>
  <c r="B272" i="9"/>
  <c r="F19"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<sst xmlns="http://schemas.openxmlformats.org/spreadsheetml/2006/main" count="4313" uniqueCount="3393">
  <si>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</si>
  <si>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</si>
  <si>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</si>
  <si>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</si>
  <si>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</si>
  <si>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</si>
  <si>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</si>
  <si>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</si>
  <si>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</si>
  <si>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</si>
  <si>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</si>
  <si>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</si>
  <si>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</si>
  <si>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</si>
  <si>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</si>
  <si>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</si>
  <si>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</si>
  <si>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</si>
  <si>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</si>
  <si>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</si>
  <si>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</si>
  <si>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</si>
  <si>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</si>
  <si>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</si>
  <si>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</si>
  <si>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</si>
  <si>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</si>
  <si>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</si>
  <si>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</si>
  <si>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</si>
  <si>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</si>
  <si>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</si>
  <si>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</si>
  <si>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</si>
  <si>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</si>
  <si>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</si>
  <si>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</si>
  <si>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</si>
  <si>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</si>
  <si>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</si>
  <si>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</si>
  <si>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</si>
  <si>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</si>
  <si>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</si>
  <si>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</si>
  <si>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</si>
  <si>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</si>
  <si>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</si>
  <si>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</si>
  <si>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</si>
  <si>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</si>
  <si>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</si>
  <si>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</si>
  <si>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</si>
  <si>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</si>
  <si>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</si>
  <si>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</si>
  <si>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</si>
  <si>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</si>
  <si>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</si>
  <si>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</si>
  <si>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</si>
  <si>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</si>
  <si>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</si>
  <si>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</si>
  <si>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</si>
  <si>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</si>
  <si>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</si>
  <si>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</si>
  <si>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</si>
  <si>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</si>
  <si>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</si>
  <si>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</si>
  <si>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</si>
  <si>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</si>
  <si>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</si>
  <si>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</si>
  <si>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</si>
  <si>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</si>
  <si>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</si>
  <si>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</si>
  <si>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</si>
  <si>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</si>
  <si>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</si>
  <si>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</si>
  <si>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</si>
  <si>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</si>
  <si>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</si>
  <si>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</si>
  <si>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</si>
  <si>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</si>
  <si>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</si>
  <si>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</si>
  <si>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</si>
  <si>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</si>
  <si>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</si>
  <si>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</si>
  <si>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</si>
  <si>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</si>
  <si>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</si>
  <si>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</si>
  <si>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</si>
  <si>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</si>
  <si>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</si>
  <si>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</si>
  <si>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</si>
  <si>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</si>
  <si>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</si>
  <si>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</si>
  <si>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</si>
  <si>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</si>
  <si>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</si>
  <si>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</si>
  <si>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</si>
  <si>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</si>
  <si>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</si>
  <si>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</si>
  <si>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</si>
  <si>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</si>
  <si>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</si>
  <si>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</si>
  <si>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</si>
  <si>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</si>
  <si>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</si>
  <si>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</si>
  <si>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</si>
  <si>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</si>
  <si>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</si>
  <si>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</si>
  <si>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</si>
  <si>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</si>
  <si>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</si>
  <si>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</si>
  <si>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</si>
  <si>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</si>
  <si>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</si>
  <si>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</si>
  <si>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</si>
  <si>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</si>
  <si>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</si>
  <si>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</si>
  <si>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</si>
  <si>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</si>
  <si>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</si>
  <si>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</si>
  <si>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</si>
  <si>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</si>
  <si>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</si>
  <si>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</si>
  <si>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</si>
  <si>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</si>
  <si>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</si>
  <si>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</si>
  <si>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</si>
  <si>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</si>
  <si>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</si>
  <si>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</si>
  <si>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</si>
  <si>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</si>
  <si>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</si>
  <si>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</si>
  <si>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</si>
  <si>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</si>
  <si>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</si>
  <si>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</si>
  <si>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</si>
  <si>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</si>
  <si>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</si>
  <si>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</si>
  <si>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</si>
  <si>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</si>
  <si>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</si>
  <si>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</si>
  <si>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</si>
  <si>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</si>
  <si>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</si>
  <si>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</si>
  <si>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</si>
  <si>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</si>
  <si>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</si>
  <si>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</si>
  <si>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</si>
  <si>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</si>
  <si>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</si>
  <si>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</si>
  <si>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</si>
  <si>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</si>
  <si>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</si>
  <si>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</si>
  <si>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</si>
  <si>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</si>
  <si>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</si>
  <si>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</si>
  <si>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</si>
  <si>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</si>
  <si>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</si>
  <si>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</si>
  <si>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</si>
  <si>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</si>
  <si>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</si>
  <si>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</si>
  <si>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</si>
  <si>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</si>
  <si>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</si>
  <si>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</si>
  <si>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</si>
  <si>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</si>
  <si>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</si>
  <si>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</si>
  <si>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</si>
  <si>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</si>
  <si>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</si>
  <si>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</si>
  <si>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</si>
  <si>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</si>
  <si>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</si>
  <si>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</si>
  <si>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</si>
  <si>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</si>
  <si>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</si>
  <si>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</si>
  <si>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</si>
  <si>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</si>
  <si>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</si>
  <si>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</si>
  <si>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</si>
  <si>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</si>
  <si>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</si>
  <si>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</si>
  <si>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</si>
  <si>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</si>
  <si>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</si>
  <si>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</si>
  <si>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</si>
  <si>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</si>
  <si>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</si>
  <si>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</si>
  <si>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</si>
  <si>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</si>
  <si>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</si>
  <si>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</si>
  <si>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</si>
  <si>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</si>
  <si>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</si>
  <si>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</si>
  <si>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</si>
  <si>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</si>
  <si>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</si>
  <si>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</si>
  <si>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</si>
  <si>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</si>
  <si>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</si>
  <si>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</si>
  <si>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</si>
  <si>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</si>
  <si>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</si>
  <si>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</si>
  <si>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</si>
  <si>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</si>
  <si>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</si>
  <si>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</si>
  <si>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</si>
  <si>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</si>
  <si>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</si>
  <si>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</si>
  <si>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</si>
  <si>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</si>
  <si>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</si>
  <si>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</si>
  <si>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</si>
  <si>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</si>
  <si>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</si>
  <si>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</si>
  <si>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</si>
  <si>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</si>
  <si>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</si>
  <si>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</si>
  <si>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</si>
  <si>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</si>
  <si>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</si>
  <si>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</si>
  <si>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</si>
  <si>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</si>
  <si>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</si>
  <si>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</si>
  <si>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</si>
  <si>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</si>
  <si>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</si>
  <si>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</si>
  <si>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</si>
  <si>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</si>
  <si>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</si>
  <si>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</si>
  <si>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</si>
  <si>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</si>
  <si>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</si>
  <si>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</si>
  <si>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</si>
  <si>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</si>
  <si>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</si>
  <si>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</si>
  <si>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</si>
  <si>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</si>
  <si>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</si>
  <si>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</si>
  <si>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</si>
  <si>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</si>
  <si>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</si>
  <si>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</si>
  <si>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</si>
  <si>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</si>
  <si>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</si>
  <si>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</si>
  <si>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</si>
  <si>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</si>
  <si>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</si>
  <si>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</si>
  <si>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</si>
  <si>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</si>
  <si>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</si>
  <si>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</si>
  <si>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</si>
  <si>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</si>
  <si>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</si>
  <si>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</si>
  <si>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</si>
  <si>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</si>
  <si>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</si>
  <si>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</si>
  <si>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</si>
  <si>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</si>
  <si>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</si>
  <si>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</si>
  <si>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</si>
  <si>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</si>
  <si>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</si>
  <si>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</si>
  <si>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</si>
  <si>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</si>
  <si>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</si>
  <si>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</si>
  <si>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</si>
  <si>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</si>
  <si>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</si>
  <si>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</si>
  <si>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</si>
  <si>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</si>
  <si>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</si>
  <si>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</si>
  <si>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</si>
  <si>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</si>
  <si>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</si>
  <si>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</si>
  <si>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</si>
  <si>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</si>
  <si>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</si>
  <si>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</si>
  <si>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</si>
  <si>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</si>
  <si>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</si>
  <si>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</si>
  <si>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</si>
  <si>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</si>
  <si>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</si>
  <si>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</si>
  <si>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</si>
  <si>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</si>
  <si>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</si>
  <si>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</si>
  <si>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</si>
  <si>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</si>
  <si>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</si>
  <si>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</si>
  <si>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</si>
  <si>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</si>
  <si>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</si>
  <si>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</si>
  <si>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</si>
  <si>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</si>
  <si>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</si>
  <si>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</si>
  <si>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</si>
  <si>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</si>
  <si>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</si>
  <si>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</si>
  <si>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</si>
  <si>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</si>
  <si>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</si>
  <si>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</si>
  <si>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</si>
  <si>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</si>
  <si>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</si>
  <si>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</si>
  <si>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</si>
  <si>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</si>
  <si>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</si>
  <si>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</si>
  <si>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</si>
  <si>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</si>
  <si>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</si>
  <si>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</si>
  <si>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</si>
  <si>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</si>
  <si>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</si>
  <si>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</si>
  <si>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</si>
  <si>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</si>
  <si>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</si>
  <si>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</si>
  <si>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</si>
  <si>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</si>
  <si>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</si>
  <si>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</si>
  <si>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</si>
  <si>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</si>
  <si>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</si>
  <si>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</si>
  <si>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</si>
  <si>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</si>
  <si>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</si>
  <si>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</si>
  <si>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</si>
  <si>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</si>
  <si>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</si>
  <si>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</si>
  <si>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</si>
  <si>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</si>
  <si>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</si>
  <si>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</si>
  <si>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</si>
  <si>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</si>
  <si>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</si>
  <si>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</si>
  <si>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</si>
  <si>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</si>
  <si>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</si>
  <si>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</si>
  <si>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</si>
  <si>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</si>
  <si>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</si>
  <si>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</si>
  <si>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</si>
  <si>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</si>
  <si>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</si>
  <si>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</si>
  <si>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</si>
  <si>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</si>
  <si>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</si>
  <si>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</si>
  <si>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</si>
  <si>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</si>
  <si>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</si>
  <si>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</si>
  <si>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</si>
  <si>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</si>
  <si>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</si>
  <si>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</si>
  <si>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</si>
  <si>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</si>
  <si>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</si>
  <si>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</si>
  <si>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</si>
  <si>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</si>
  <si>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</si>
  <si>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</si>
  <si>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</si>
  <si>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</si>
  <si>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</si>
  <si>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</si>
  <si>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</si>
  <si>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</si>
  <si>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</si>
  <si>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</si>
  <si>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</si>
  <si>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</si>
  <si>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</si>
  <si>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</si>
  <si>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</si>
  <si>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</si>
  <si>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</si>
  <si>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</si>
  <si>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</si>
  <si>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</si>
  <si>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</si>
  <si>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</si>
  <si>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</si>
  <si>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</si>
  <si>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</si>
  <si>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</si>
  <si>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</si>
  <si>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</si>
  <si>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</si>
  <si>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</si>
  <si>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</si>
  <si>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</si>
  <si>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</si>
  <si>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</si>
  <si>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</si>
  <si>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</si>
  <si>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</si>
  <si>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</si>
  <si>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</si>
  <si>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</si>
  <si>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</si>
  <si>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</si>
  <si>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</si>
  <si>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</si>
  <si>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</si>
  <si>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</si>
  <si>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</si>
  <si>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</si>
  <si>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</si>
  <si>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</si>
  <si>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</si>
  <si>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</si>
  <si>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</si>
  <si>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</si>
  <si>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</si>
  <si>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</si>
  <si>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</si>
  <si>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</si>
  <si>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</si>
  <si>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</si>
  <si>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</si>
  <si>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</si>
  <si>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</si>
  <si>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</si>
  <si>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</si>
  <si>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</si>
  <si>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</si>
  <si>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</si>
  <si>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</si>
  <si>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</si>
  <si>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</si>
  <si>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</si>
  <si>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</si>
  <si>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</si>
  <si>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</si>
  <si>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</si>
  <si>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</si>
  <si>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</si>
  <si>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</si>
  <si>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</si>
  <si>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</si>
  <si>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</si>
  <si>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</si>
  <si>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</si>
  <si>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</si>
  <si>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</si>
  <si>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</si>
  <si>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</si>
  <si>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</si>
  <si>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</si>
  <si>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</si>
  <si>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</si>
  <si>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</si>
  <si>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</si>
  <si>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</si>
  <si>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</si>
  <si>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</si>
  <si>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</si>
  <si>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</si>
  <si>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</si>
  <si>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</si>
  <si>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</si>
  <si>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</si>
  <si>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</si>
  <si>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</si>
  <si>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</si>
  <si>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</si>
  <si>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</si>
  <si>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</si>
  <si>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</si>
  <si>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</si>
  <si>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</si>
  <si>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</si>
  <si>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</si>
  <si>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</si>
  <si>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</si>
  <si>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</si>
  <si>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</si>
  <si>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</si>
  <si>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</si>
  <si>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</si>
  <si>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</si>
  <si>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</si>
  <si>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</si>
  <si>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</si>
  <si>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</si>
  <si>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</si>
  <si>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</si>
  <si>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</si>
  <si>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</si>
  <si>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</si>
  <si>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</si>
  <si>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</si>
  <si>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</si>
  <si>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</si>
  <si>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</si>
  <si>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</si>
  <si>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</si>
  <si>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</si>
  <si>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</si>
  <si>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</si>
  <si>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</si>
  <si>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</si>
  <si>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</si>
  <si>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</si>
  <si>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</si>
  <si>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</si>
  <si>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</si>
  <si>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</si>
  <si>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</si>
  <si>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</si>
  <si>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</si>
  <si>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</si>
  <si>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</si>
  <si>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</si>
  <si>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</si>
  <si>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</si>
  <si>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</si>
  <si>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</si>
  <si>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</si>
  <si>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</si>
  <si>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</si>
  <si>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</si>
  <si>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</si>
  <si>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</si>
  <si>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</si>
  <si>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</si>
  <si>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</si>
  <si>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</si>
  <si>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</si>
  <si>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</si>
  <si>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</si>
  <si>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</si>
  <si>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</si>
  <si>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</si>
  <si>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</si>
  <si>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</si>
  <si>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</si>
  <si>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</si>
  <si>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</si>
  <si>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</si>
  <si>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</si>
  <si>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</si>
  <si>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</si>
  <si>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</si>
  <si>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</si>
  <si>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</si>
  <si>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</si>
  <si>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</si>
  <si>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</si>
  <si>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</si>
  <si>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</si>
  <si>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</si>
  <si>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</si>
  <si>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</si>
  <si>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</si>
  <si>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</si>
  <si>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</si>
  <si>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</si>
  <si>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</si>
  <si>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</si>
  <si>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</si>
  <si>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</si>
  <si>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</si>
  <si>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</si>
  <si>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</si>
  <si>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</si>
  <si>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</si>
  <si>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</si>
  <si>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</si>
  <si>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</si>
  <si>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</si>
  <si>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</si>
  <si>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</si>
  <si>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</si>
  <si>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</si>
  <si>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</si>
  <si>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</si>
  <si>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</si>
  <si>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</si>
  <si>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</si>
  <si>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</si>
  <si>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</si>
  <si>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</si>
  <si>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</si>
  <si>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</si>
  <si>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</si>
  <si>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</si>
  <si>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</si>
  <si>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</si>
  <si>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</si>
  <si>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</si>
  <si>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</si>
  <si>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</si>
  <si>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</si>
  <si>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</si>
  <si>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</si>
  <si>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</si>
  <si>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</si>
  <si>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</si>
  <si>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</si>
  <si>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</si>
  <si>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</si>
  <si>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</si>
  <si>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</si>
  <si>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</si>
  <si>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</si>
  <si>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</si>
  <si>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</si>
  <si>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</si>
  <si>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</si>
  <si>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</si>
  <si>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</si>
  <si>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</si>
  <si>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</si>
  <si>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</si>
  <si>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</si>
  <si>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</si>
  <si>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</si>
  <si>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</si>
  <si>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</si>
  <si>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</si>
  <si>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</si>
  <si>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</si>
  <si>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</si>
  <si>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</si>
  <si>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</si>
  <si>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</si>
  <si>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</si>
  <si>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</si>
  <si>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</si>
  <si>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</si>
  <si>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</si>
  <si>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</si>
  <si>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</si>
  <si>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</si>
  <si>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</si>
  <si>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</si>
  <si>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</si>
  <si>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</si>
  <si>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</si>
  <si>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</si>
  <si>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</si>
  <si>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</si>
  <si>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</si>
  <si>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</si>
  <si>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</si>
  <si>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</si>
  <si>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</si>
  <si>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</si>
  <si>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</si>
  <si>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</si>
  <si>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</si>
  <si>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</si>
  <si>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</si>
  <si>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</si>
  <si>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</si>
  <si>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</si>
  <si>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</si>
  <si>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</si>
  <si>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</si>
  <si>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</si>
  <si>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</si>
  <si>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</si>
  <si>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</si>
  <si>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</si>
  <si>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</si>
  <si>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</si>
  <si>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</si>
  <si>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</si>
  <si>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</si>
  <si>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</si>
  <si>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</si>
  <si>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</si>
  <si>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</si>
  <si>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</si>
  <si>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</si>
  <si>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</si>
  <si>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</si>
  <si>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</si>
  <si>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</si>
  <si>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</si>
  <si>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</si>
  <si>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</si>
  <si>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</si>
  <si>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</si>
  <si>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</si>
  <si>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</si>
  <si>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</si>
  <si>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</si>
  <si>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</si>
  <si>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</si>
  <si>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</si>
  <si>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</si>
  <si>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</si>
  <si>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</si>
  <si>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</si>
  <si>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</si>
  <si>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</si>
  <si>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</si>
  <si>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</si>
  <si>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</si>
  <si>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</si>
  <si>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</si>
  <si>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</si>
  <si>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</si>
  <si>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</si>
  <si>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</si>
  <si>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</si>
  <si>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</si>
  <si>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</si>
  <si>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</si>
  <si>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</si>
  <si>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</si>
  <si>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</si>
  <si>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</si>
  <si>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</si>
  <si>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</si>
  <si>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</si>
  <si>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</si>
  <si>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</si>
  <si>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</si>
  <si>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</si>
  <si>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</si>
  <si>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</si>
  <si>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</si>
  <si>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</si>
  <si>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</si>
  <si>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</si>
  <si>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</si>
  <si>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</si>
  <si>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</si>
  <si>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</si>
  <si>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</si>
  <si>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</si>
  <si>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</si>
  <si>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</si>
  <si>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</si>
  <si>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</si>
  <si>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</si>
  <si>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</si>
  <si>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</si>
  <si>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</si>
  <si>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</si>
  <si>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</si>
  <si>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</si>
  <si>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</si>
  <si>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</si>
  <si>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</si>
  <si>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</si>
  <si>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</si>
  <si>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</si>
  <si>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</si>
  <si>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</si>
  <si>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</si>
  <si>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</si>
  <si>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</si>
  <si>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</si>
  <si>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</si>
  <si>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</si>
  <si>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</si>
  <si>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</si>
  <si>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</si>
  <si>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</si>
  <si>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</si>
  <si>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</si>
  <si>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</si>
  <si>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</si>
  <si>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</si>
  <si>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</si>
  <si>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</si>
  <si>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</si>
  <si>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</si>
  <si>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</si>
  <si>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</si>
  <si>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</si>
  <si>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</si>
  <si>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</si>
  <si>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</si>
  <si>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</si>
  <si>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</si>
  <si>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</si>
  <si>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</si>
  <si>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</si>
  <si>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</si>
  <si>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</si>
  <si>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</si>
  <si>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</si>
  <si>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</si>
  <si>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</si>
  <si>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</si>
  <si>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</si>
  <si>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</si>
  <si>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</si>
  <si>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</si>
  <si>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</si>
  <si>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</si>
  <si>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</si>
  <si>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</si>
  <si>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</si>
  <si>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</si>
  <si>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</si>
  <si>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</si>
  <si>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</si>
  <si>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</si>
  <si>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</si>
  <si>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</si>
  <si>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</si>
  <si>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</si>
  <si>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</si>
  <si>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</si>
  <si>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</si>
  <si>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</si>
  <si>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</si>
  <si>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</si>
  <si>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</si>
  <si>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</si>
  <si>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</si>
  <si>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</si>
  <si>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</si>
  <si>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</si>
  <si>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</si>
  <si>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</si>
  <si>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</si>
  <si>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</si>
  <si>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</si>
  <si>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</si>
  <si>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</si>
  <si>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</si>
  <si>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</si>
  <si>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</si>
  <si>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</si>
  <si>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</si>
  <si>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</si>
  <si>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</si>
  <si>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</si>
  <si>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</si>
  <si>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</si>
  <si>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</si>
  <si>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</si>
  <si>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</si>
  <si>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</si>
  <si>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</si>
  <si>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</si>
  <si>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</si>
  <si>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</si>
  <si>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</si>
  <si>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</si>
  <si>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</si>
  <si>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</si>
  <si>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</si>
  <si>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</si>
  <si>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</si>
  <si>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</si>
  <si>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</si>
  <si>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</si>
  <si>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</si>
  <si>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</si>
  <si>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</si>
  <si>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</si>
  <si>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</si>
  <si>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</si>
  <si>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</si>
  <si>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</si>
  <si>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</si>
  <si>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</si>
  <si>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</si>
  <si>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</si>
  <si>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</si>
  <si>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</si>
  <si>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</si>
  <si>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</si>
  <si>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</si>
  <si>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</si>
  <si>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</si>
  <si>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</si>
  <si>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</si>
  <si>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</si>
  <si>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</si>
  <si>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</si>
  <si>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</si>
  <si>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</si>
  <si>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</si>
  <si>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</si>
  <si>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</si>
  <si>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</si>
  <si>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</si>
  <si>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</si>
  <si>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</si>
  <si>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</si>
  <si>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</si>
  <si>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</si>
  <si>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</si>
  <si>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</si>
  <si>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</si>
  <si>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</si>
  <si>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</si>
  <si>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</si>
  <si>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</si>
  <si>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</si>
  <si>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</si>
  <si>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</si>
  <si>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</si>
  <si>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</si>
  <si>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</si>
  <si>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</si>
  <si>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</si>
  <si>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</si>
  <si>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</si>
  <si>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</si>
  <si>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</si>
  <si>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</si>
  <si>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</si>
  <si>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</si>
  <si>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</si>
  <si>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</si>
  <si>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</si>
  <si>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</si>
  <si>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</si>
  <si>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</si>
  <si>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</si>
  <si>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</si>
  <si>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</si>
  <si>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</si>
  <si>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</si>
  <si>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</si>
  <si>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</si>
  <si>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</si>
  <si>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</si>
  <si>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</si>
  <si>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</si>
  <si>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</si>
  <si>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</si>
  <si>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</si>
  <si>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</si>
  <si>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</si>
  <si>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</si>
  <si>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</si>
  <si>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</si>
  <si>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</si>
  <si>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</si>
  <si>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</si>
  <si>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</si>
  <si>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</si>
  <si>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</si>
  <si>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</si>
  <si>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</si>
  <si>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</si>
  <si>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</si>
  <si>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</si>
  <si>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</si>
  <si>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</si>
  <si>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</si>
  <si>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</si>
  <si>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</si>
  <si>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</si>
  <si>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</si>
  <si>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</si>
  <si>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</si>
  <si>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</si>
  <si>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</si>
  <si>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</si>
  <si>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</si>
  <si>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</si>
  <si>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</si>
  <si>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</si>
  <si>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</si>
  <si>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</si>
  <si>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</si>
  <si>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</si>
  <si>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</si>
  <si>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</si>
  <si>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</si>
  <si>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</si>
  <si>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</si>
  <si>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</si>
  <si>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</si>
  <si>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</si>
  <si>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</si>
  <si>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</si>
  <si>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</si>
  <si>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</si>
  <si>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</si>
  <si>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</si>
  <si>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</si>
  <si>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</si>
  <si>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</si>
  <si>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</si>
  <si>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</si>
  <si>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</si>
  <si>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</si>
  <si>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</si>
  <si>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</si>
  <si>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</si>
  <si>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</si>
  <si>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</si>
  <si>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</si>
  <si>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</si>
  <si>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</si>
  <si>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</si>
  <si>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</si>
  <si>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</si>
  <si>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</si>
  <si>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</si>
  <si>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</si>
  <si>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</si>
  <si>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</si>
  <si>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</si>
  <si>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</si>
  <si>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</si>
  <si>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</si>
  <si>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</si>
  <si>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</si>
  <si>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</si>
  <si>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</si>
  <si>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</si>
  <si>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</si>
  <si>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</si>
  <si>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</si>
  <si>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</si>
  <si>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</si>
  <si>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</si>
  <si>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</si>
  <si>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</si>
  <si>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</si>
  <si>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</si>
  <si>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</si>
  <si>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</si>
  <si>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</si>
  <si>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</si>
  <si>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</si>
  <si>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</si>
  <si>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</si>
  <si>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</si>
  <si>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</si>
  <si>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</si>
  <si>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</si>
  <si>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</si>
  <si>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</si>
  <si>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</si>
  <si>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</si>
  <si>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</si>
  <si>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</si>
  <si>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</si>
  <si>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</si>
  <si>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</si>
  <si>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</si>
  <si>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</si>
  <si>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</si>
  <si>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</si>
  <si>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</si>
  <si>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</si>
  <si>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</si>
  <si>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</si>
  <si>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</si>
  <si>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</si>
  <si>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</si>
  <si>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</si>
  <si>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</si>
  <si>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</si>
  <si>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</si>
  <si>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</si>
  <si>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</si>
  <si>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</si>
  <si>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</si>
  <si>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</si>
  <si>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</si>
  <si>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</si>
  <si>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</si>
  <si>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</si>
  <si>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</si>
  <si>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</si>
  <si>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</si>
  <si>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</si>
  <si>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</si>
  <si>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</si>
  <si>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</si>
  <si>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</si>
  <si>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</si>
  <si>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</si>
  <si>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</si>
  <si>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</si>
  <si>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</si>
  <si>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</si>
  <si>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</si>
  <si>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</si>
  <si>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</si>
  <si>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</si>
  <si>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</si>
  <si>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</si>
  <si>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</si>
  <si>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</si>
  <si>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</si>
  <si>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</si>
  <si>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</si>
  <si>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</si>
  <si>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</si>
  <si>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</si>
  <si>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</si>
  <si>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</si>
  <si>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</si>
  <si>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</si>
  <si>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</si>
  <si>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</si>
  <si>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</si>
  <si>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</si>
  <si>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</si>
  <si>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</si>
  <si>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</si>
  <si>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</si>
  <si>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</si>
  <si>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</si>
  <si>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</si>
  <si>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</si>
  <si>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</si>
  <si>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</si>
  <si>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</si>
  <si>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</si>
  <si>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</si>
  <si>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</si>
  <si>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</si>
  <si>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</si>
  <si>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</si>
  <si>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</si>
  <si>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</si>
  <si>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</si>
  <si>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</si>
  <si>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</si>
  <si>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</si>
  <si>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</si>
  <si>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</si>
  <si>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</si>
  <si>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</si>
  <si>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</si>
  <si>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</si>
  <si>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</si>
  <si>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</si>
  <si>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</si>
  <si>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</si>
  <si>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</si>
  <si>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</si>
  <si>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</si>
  <si>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</si>
  <si>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</si>
  <si>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</si>
  <si>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</si>
  <si>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</si>
  <si>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</si>
  <si>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</si>
  <si>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</si>
  <si>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</si>
  <si>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</si>
  <si>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</si>
  <si>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</si>
  <si>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</si>
  <si>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</si>
  <si>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</si>
  <si>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</si>
  <si>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</si>
  <si>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</si>
  <si>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</si>
  <si>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</si>
  <si>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</si>
  <si>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</si>
  <si>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</si>
  <si>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</si>
  <si>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</si>
  <si>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</si>
  <si>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</si>
  <si>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</si>
  <si>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</si>
  <si>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</si>
  <si>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</si>
  <si>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</si>
  <si>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</si>
  <si>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</si>
  <si>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</si>
  <si>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</si>
  <si>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</si>
  <si>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</si>
  <si>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</si>
  <si>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</si>
  <si>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</si>
  <si>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</si>
  <si>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</si>
  <si>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</si>
  <si>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</si>
  <si>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</si>
  <si>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</si>
  <si>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</si>
  <si>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</si>
  <si>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</si>
  <si>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</si>
  <si>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</si>
  <si>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</si>
  <si>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</si>
  <si>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</si>
  <si>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</si>
  <si>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</si>
  <si>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</si>
  <si>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</si>
  <si>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</si>
  <si>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</si>
  <si>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</si>
  <si>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</si>
  <si>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</si>
  <si>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</si>
  <si>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</si>
  <si>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</si>
  <si>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</si>
  <si>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</si>
  <si>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</si>
  <si>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</si>
  <si>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</si>
  <si>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</si>
  <si>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</si>
  <si>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</si>
  <si>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</si>
  <si>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</si>
  <si>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</si>
  <si>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</si>
  <si>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</si>
  <si>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</si>
  <si>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</si>
  <si>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</si>
  <si>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</si>
  <si>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</si>
  <si>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</si>
  <si>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</si>
  <si>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</si>
  <si>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</si>
  <si>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</si>
  <si>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</si>
  <si>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</si>
  <si>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</si>
  <si>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</si>
  <si>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</si>
  <si>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</si>
  <si>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</si>
  <si>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</si>
  <si>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</si>
  <si>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</si>
  <si>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</si>
  <si>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</si>
  <si>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</si>
  <si>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</si>
  <si>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</si>
  <si>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</si>
  <si>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</si>
  <si>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</si>
  <si>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</si>
  <si>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</si>
  <si>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</si>
  <si>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</si>
  <si>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</si>
  <si>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</si>
  <si>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</si>
  <si>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</si>
  <si>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</si>
  <si>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</si>
  <si>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</si>
  <si>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</si>
  <si>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</si>
  <si>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</si>
  <si>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</si>
  <si>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</si>
  <si>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</si>
  <si>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</si>
  <si>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</si>
  <si>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</si>
  <si>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</si>
  <si>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</si>
  <si>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</si>
  <si>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</si>
  <si>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</si>
  <si>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</si>
  <si>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</si>
  <si>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</si>
  <si>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</si>
  <si>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</si>
  <si>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</si>
  <si>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</si>
  <si>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</si>
  <si>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</si>
  <si>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</si>
  <si>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</si>
  <si>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</si>
  <si>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</si>
  <si>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</si>
  <si>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</si>
  <si>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</si>
  <si>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</si>
  <si>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</si>
  <si>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</si>
  <si>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</si>
  <si>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</si>
  <si>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</si>
  <si>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</si>
  <si>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</si>
  <si>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</si>
  <si>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</si>
  <si>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</si>
  <si>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</si>
  <si>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</si>
  <si>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</si>
  <si>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</si>
  <si>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</si>
  <si>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</si>
  <si>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</si>
  <si>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</si>
  <si>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</si>
  <si>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</si>
  <si>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</si>
  <si>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</si>
  <si>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</si>
  <si>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</si>
  <si>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</si>
  <si>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</si>
  <si>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</si>
  <si>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</si>
  <si>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</si>
  <si>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</si>
  <si>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</si>
  <si>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</si>
  <si>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</si>
  <si>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</si>
  <si>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</si>
  <si>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</si>
  <si>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</si>
  <si>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</si>
  <si>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</si>
  <si>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</si>
  <si>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</si>
  <si>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</si>
  <si>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</si>
  <si>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</si>
  <si>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</si>
  <si>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</si>
  <si>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</si>
  <si>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</si>
  <si>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</si>
  <si>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</si>
  <si>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</si>
  <si>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</si>
  <si>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</si>
  <si>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</si>
  <si>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</si>
  <si>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</si>
  <si>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</si>
  <si>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</si>
  <si>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</si>
  <si>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</si>
  <si>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</si>
  <si>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</si>
  <si>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</si>
  <si>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</si>
  <si>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</si>
  <si>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</si>
  <si>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</si>
  <si>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</si>
  <si>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</si>
  <si>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</si>
  <si>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</si>
  <si>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</si>
  <si>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</si>
  <si>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</si>
  <si>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</si>
  <si>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</si>
  <si>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</si>
  <si>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</si>
  <si>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</si>
  <si>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</si>
  <si>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</si>
  <si>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</si>
  <si>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</si>
  <si>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</si>
  <si>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</si>
  <si>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</si>
  <si>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</si>
  <si>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</si>
  <si>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</si>
  <si>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</si>
  <si>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</si>
  <si>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</si>
  <si>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</si>
  <si>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</si>
  <si>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</si>
  <si>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</si>
  <si>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</si>
  <si>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</si>
  <si>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</si>
  <si>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</si>
  <si>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</si>
  <si>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</si>
  <si>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</si>
  <si>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</si>
  <si>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</si>
  <si>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</si>
  <si>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</si>
  <si>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</si>
  <si>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</si>
  <si>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</si>
  <si>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</si>
  <si>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</si>
  <si>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</si>
  <si>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</si>
  <si>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</si>
  <si>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</si>
  <si>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</si>
  <si>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</si>
  <si>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</si>
  <si>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</si>
  <si>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</si>
  <si>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</si>
  <si>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</si>
  <si>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</si>
  <si>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</si>
  <si>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</si>
  <si>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</si>
  <si>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</si>
  <si>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</si>
  <si>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</si>
  <si>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</si>
  <si>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</si>
  <si>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</si>
  <si>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</si>
  <si>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</si>
  <si>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</si>
  <si>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</si>
  <si>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</si>
  <si>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</si>
  <si>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</si>
  <si>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</si>
  <si>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</si>
  <si>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</si>
  <si>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</si>
  <si>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</si>
  <si>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</si>
  <si>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</si>
  <si>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</si>
  <si>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</si>
  <si>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</si>
  <si>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</si>
  <si>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</si>
  <si>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</si>
  <si>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</si>
  <si>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</si>
  <si>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</si>
  <si>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</si>
  <si>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</si>
  <si>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</si>
  <si>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</si>
  <si>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</si>
  <si>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</si>
  <si>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</si>
  <si>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</si>
  <si>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</si>
  <si>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</si>
  <si>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</si>
  <si>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</si>
  <si>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</si>
  <si>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</si>
  <si>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</si>
  <si>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</si>
  <si>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</si>
  <si>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</si>
  <si>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</si>
  <si>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</si>
  <si>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</si>
  <si>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</si>
  <si>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</si>
  <si>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</si>
  <si>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</si>
  <si>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</si>
  <si>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</si>
  <si>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</si>
  <si>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</si>
  <si>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</si>
  <si>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</si>
  <si>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</si>
  <si>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</si>
  <si>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</si>
  <si>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</si>
  <si>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</si>
  <si>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</si>
  <si>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</si>
  <si>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</si>
  <si>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</si>
  <si>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</si>
  <si>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</si>
  <si>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</si>
  <si>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</si>
  <si>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</si>
  <si>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</si>
  <si>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</si>
  <si>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</si>
  <si>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</si>
  <si>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</si>
  <si>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</si>
  <si>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</si>
  <si>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</si>
  <si>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</si>
  <si>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</si>
  <si>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</si>
  <si>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</si>
  <si>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</si>
  <si>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</si>
  <si>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</si>
  <si>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</si>
  <si>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</si>
  <si>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</si>
  <si>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</si>
  <si>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</si>
  <si>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</si>
  <si>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</si>
  <si>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</si>
  <si>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</si>
  <si>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</si>
  <si>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</si>
  <si>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</si>
  <si>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</si>
  <si>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</si>
  <si>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</si>
  <si>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</si>
  <si>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</si>
  <si>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</si>
  <si>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</si>
  <si>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</si>
  <si>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</si>
  <si>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</si>
  <si>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</si>
  <si>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</si>
  <si>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</si>
  <si>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</si>
  <si>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</si>
  <si>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</si>
  <si>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</si>
  <si>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</si>
  <si>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</si>
  <si>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</si>
  <si>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</si>
  <si>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</si>
  <si>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</si>
  <si>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</si>
  <si>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</si>
  <si>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</si>
  <si>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</si>
  <si>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</si>
  <si>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</si>
  <si>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</si>
  <si>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</si>
  <si>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</si>
  <si>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</si>
  <si>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</si>
  <si>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</si>
  <si>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</si>
  <si>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</si>
  <si>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</si>
  <si>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</si>
  <si>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</si>
  <si>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</si>
  <si>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</si>
  <si>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</si>
  <si>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</si>
  <si>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</si>
  <si>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</si>
  <si>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</si>
  <si>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</si>
  <si>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</si>
  <si>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</si>
  <si>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</si>
  <si>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</si>
  <si>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</si>
  <si>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</si>
  <si>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</si>
  <si>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</si>
  <si>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</si>
  <si>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</si>
  <si>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</si>
  <si>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</si>
  <si>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</si>
  <si>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</si>
  <si>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</si>
  <si>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</si>
  <si>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</si>
  <si>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</si>
  <si>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</si>
  <si>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</si>
  <si>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</si>
  <si>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</si>
  <si>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</si>
  <si>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</si>
  <si>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</si>
  <si>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</si>
  <si>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</si>
  <si>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</si>
  <si>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</si>
  <si>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</si>
  <si>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</si>
  <si>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</si>
  <si>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</si>
  <si>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</si>
  <si>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</si>
  <si>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</si>
  <si>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</si>
  <si>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</si>
  <si>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</si>
  <si>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</si>
  <si>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</si>
  <si>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</si>
  <si>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</si>
  <si>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</si>
  <si>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</si>
  <si>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</si>
  <si>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</si>
  <si>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</si>
  <si>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</si>
  <si>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</si>
  <si>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</si>
  <si>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</si>
  <si>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</si>
  <si>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</si>
  <si>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</si>
  <si>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</si>
  <si>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</si>
  <si>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</si>
  <si>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</si>
  <si>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</si>
  <si>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</si>
  <si>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</si>
  <si>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</si>
  <si>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</si>
  <si>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</si>
  <si>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</si>
  <si>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</si>
  <si>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</si>
  <si>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</si>
  <si>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</si>
  <si>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</si>
  <si>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</si>
  <si>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</si>
  <si>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</si>
  <si>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</si>
  <si>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</si>
  <si>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</si>
  <si>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</si>
  <si>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</si>
  <si>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</si>
  <si>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</si>
  <si>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</si>
  <si>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</si>
  <si>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</si>
  <si>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</si>
  <si>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</si>
  <si>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</si>
  <si>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</si>
  <si>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</si>
  <si>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</si>
  <si>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</si>
  <si>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</si>
  <si>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</si>
  <si>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</si>
  <si>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</si>
  <si>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</si>
  <si>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</si>
  <si>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</si>
  <si>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</si>
  <si>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</si>
  <si>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</si>
  <si>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</si>
  <si>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</si>
  <si>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</si>
  <si>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</si>
  <si>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</si>
  <si>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</si>
  <si>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</si>
  <si>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</si>
  <si>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</si>
  <si>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</si>
  <si>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</si>
  <si>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</si>
  <si>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</si>
  <si>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</si>
  <si>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</si>
  <si>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</si>
  <si>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</si>
  <si>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</si>
  <si>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</si>
  <si>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</si>
  <si>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</si>
  <si>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</si>
  <si>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</si>
  <si>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</si>
  <si>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</si>
  <si>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</si>
  <si>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</si>
  <si>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</si>
  <si>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</si>
  <si>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</si>
  <si>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</si>
  <si>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</si>
  <si>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</si>
  <si>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</si>
  <si>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</si>
  <si>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</si>
  <si>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</si>
  <si>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</si>
  <si>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</si>
  <si>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</si>
  <si>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</si>
  <si>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</si>
  <si>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</si>
  <si>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</si>
  <si>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</si>
  <si>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</si>
  <si>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</si>
  <si>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</si>
  <si>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</si>
  <si>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</si>
  <si>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</si>
  <si>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</si>
  <si>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</si>
  <si>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</si>
  <si>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</si>
  <si>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</si>
  <si>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</si>
  <si>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</si>
  <si>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</si>
  <si>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</si>
  <si>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</si>
  <si>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</si>
  <si>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</si>
  <si>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</si>
  <si>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</si>
  <si>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</si>
  <si>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</si>
  <si>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</si>
  <si>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</si>
  <si>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</si>
  <si>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</si>
  <si>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</si>
  <si>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</si>
  <si>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</si>
  <si>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</si>
  <si>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</si>
  <si>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</si>
  <si>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</si>
  <si>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</si>
  <si>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</si>
  <si>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</si>
  <si>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</si>
  <si>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</si>
  <si>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</si>
  <si>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</si>
  <si>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</si>
  <si>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</si>
  <si>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</si>
  <si>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</si>
  <si>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</si>
  <si>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</si>
  <si>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</si>
  <si>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</si>
  <si>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</si>
  <si>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</si>
  <si>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</si>
  <si>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</si>
  <si>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</si>
  <si>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</si>
  <si>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</si>
  <si>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</si>
  <si>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</si>
  <si>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</si>
  <si>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</si>
  <si>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</si>
  <si>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</si>
  <si>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</si>
  <si>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</si>
  <si>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</si>
  <si>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</si>
  <si>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</si>
  <si>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</si>
  <si>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</si>
  <si>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</si>
  <si>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</si>
  <si>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</si>
  <si>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</si>
  <si>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</si>
  <si>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</si>
  <si>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</si>
  <si>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</si>
  <si>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</si>
  <si>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</si>
  <si>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</si>
  <si>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</si>
  <si>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</si>
  <si>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</si>
  <si>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</si>
  <si>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</si>
  <si>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</si>
  <si>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</si>
  <si>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</si>
  <si>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</si>
  <si>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</si>
  <si>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</si>
  <si>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</si>
  <si>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</si>
  <si>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</si>
  <si>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</si>
  <si>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</si>
  <si>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</si>
  <si>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</si>
  <si>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</si>
  <si>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</si>
  <si>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</si>
  <si>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</si>
  <si>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</si>
  <si>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</si>
  <si>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</si>
  <si>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</si>
  <si>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</si>
  <si>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</si>
  <si>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</si>
  <si>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</si>
  <si>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</si>
  <si>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</si>
  <si>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</si>
  <si>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</si>
  <si>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</si>
  <si>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</si>
  <si>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</si>
  <si>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</si>
  <si>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</si>
  <si>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</si>
  <si>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</si>
  <si>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</si>
  <si>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</si>
  <si>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</si>
  <si>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</si>
  <si>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</si>
  <si>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</si>
  <si>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</si>
  <si>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</si>
  <si>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</si>
  <si>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</si>
  <si>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</si>
  <si>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</si>
  <si>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</si>
  <si>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</si>
  <si>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</si>
  <si>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</si>
  <si>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</si>
  <si>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</si>
  <si>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</si>
  <si>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</si>
  <si>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</si>
  <si>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</si>
  <si>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</si>
  <si>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</si>
  <si>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</si>
  <si>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</si>
  <si>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</si>
  <si>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</si>
  <si>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</si>
  <si>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</si>
  <si>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</si>
  <si>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</si>
  <si>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</si>
  <si>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</si>
  <si>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</si>
  <si>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</si>
  <si>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</si>
  <si>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</si>
  <si>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</si>
  <si>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</si>
  <si>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</si>
  <si>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</si>
  <si>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</si>
  <si>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</si>
  <si>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</si>
  <si>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</si>
  <si>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</si>
  <si>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</si>
  <si>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</si>
  <si>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</si>
  <si>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</si>
  <si>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</si>
  <si>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</si>
  <si>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</si>
  <si>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</si>
  <si>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</si>
  <si>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</si>
  <si>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</si>
  <si>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</si>
  <si>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</si>
  <si>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</si>
  <si>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</si>
  <si>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</si>
  <si>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</si>
  <si>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</si>
  <si>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</si>
  <si>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</si>
  <si>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</si>
  <si>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</si>
  <si>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</si>
  <si>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</si>
  <si>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</si>
  <si>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</si>
  <si>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</si>
  <si>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</si>
  <si>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</si>
  <si>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</si>
  <si>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</si>
  <si>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</si>
  <si>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</si>
  <si>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</si>
  <si>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</si>
  <si>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</si>
  <si>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</si>
  <si>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</si>
  <si>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</si>
  <si>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</si>
  <si>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</si>
  <si>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</si>
  <si>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</si>
  <si>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</si>
  <si>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</si>
  <si>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</si>
  <si>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</si>
  <si>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</si>
  <si>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</si>
  <si>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</si>
  <si>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</si>
  <si>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</si>
  <si>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</si>
  <si>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</si>
  <si>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</si>
  <si>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</si>
  <si>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</si>
  <si>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</si>
  <si>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</si>
  <si>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</si>
  <si>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</si>
  <si>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</si>
  <si>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</si>
  <si>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</si>
  <si>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</si>
  <si>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</si>
  <si>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</si>
  <si>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</si>
  <si>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</si>
  <si>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</si>
  <si>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</si>
  <si>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</si>
  <si>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</si>
  <si>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</si>
  <si>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</si>
  <si>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</si>
  <si>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</si>
  <si>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</si>
  <si>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</si>
  <si>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</si>
  <si>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</si>
  <si>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</si>
  <si>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</si>
  <si>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</si>
  <si>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</si>
  <si>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</si>
  <si>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</si>
  <si>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</si>
  <si>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</si>
  <si>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</si>
  <si>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</si>
  <si>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</si>
  <si>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</si>
  <si>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</si>
  <si>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</si>
  <si>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</si>
  <si>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</si>
  <si>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</si>
  <si>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</si>
  <si>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</si>
  <si>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</si>
  <si>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</si>
  <si>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</si>
  <si>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</si>
  <si>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</si>
  <si>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</si>
  <si>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</si>
  <si>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</si>
  <si>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</si>
  <si>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</si>
  <si>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</si>
  <si>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</si>
  <si>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</si>
  <si>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</si>
  <si>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</si>
  <si>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</si>
  <si>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</si>
  <si>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</si>
  <si>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</si>
  <si>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</si>
  <si>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</si>
  <si>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</si>
  <si>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</si>
  <si>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</si>
  <si>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</si>
  <si>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</si>
  <si>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</si>
  <si>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</si>
  <si>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</si>
  <si>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</si>
  <si>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</si>
  <si>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</si>
  <si>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</si>
  <si>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</si>
  <si>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</si>
  <si>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</si>
  <si>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</si>
  <si>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</si>
  <si>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</si>
  <si>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</si>
  <si>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</si>
  <si>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</si>
  <si>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</si>
  <si>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</si>
  <si>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</si>
  <si>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</si>
  <si>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</si>
  <si>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</si>
  <si>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</si>
  <si>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</si>
  <si>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</si>
  <si>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</si>
  <si>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</si>
  <si>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</si>
  <si>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</si>
  <si>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</si>
  <si>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</si>
  <si>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</si>
  <si>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</si>
  <si>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</si>
  <si>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</si>
  <si>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</si>
  <si>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</si>
  <si>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</si>
  <si>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</si>
  <si>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</si>
  <si>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</si>
  <si>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</si>
  <si>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</si>
  <si>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</si>
  <si>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</si>
  <si>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</si>
  <si>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</si>
  <si>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</si>
  <si>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</si>
  <si>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</si>
  <si>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</si>
  <si>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</si>
  <si>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</si>
  <si>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</si>
  <si>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</si>
  <si>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</si>
  <si>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</si>
  <si>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</si>
  <si>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</si>
  <si>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</si>
  <si>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</si>
  <si>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</si>
  <si>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</si>
  <si>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</si>
  <si>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</si>
  <si>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</si>
  <si>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</si>
  <si>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</si>
  <si>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</si>
  <si>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</si>
  <si>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</si>
  <si>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</si>
  <si>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</si>
  <si>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</si>
  <si>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</si>
  <si>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</si>
  <si>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</si>
  <si>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</si>
  <si>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</si>
  <si>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</si>
  <si>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</si>
  <si>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</si>
  <si>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</si>
  <si>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</si>
  <si>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</si>
  <si>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</si>
  <si>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</si>
  <si>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</si>
  <si>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</si>
  <si>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</si>
  <si>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</si>
  <si>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</si>
  <si>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</si>
  <si>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</si>
  <si>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</si>
  <si>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</si>
  <si>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</si>
  <si>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</si>
  <si>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</si>
  <si>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</si>
  <si>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</si>
  <si>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</si>
  <si>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</si>
  <si>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</si>
  <si>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</si>
  <si>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</si>
  <si>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</si>
  <si>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</si>
  <si>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</si>
  <si>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</si>
  <si>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</si>
  <si>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</si>
  <si>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</si>
  <si>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</si>
  <si>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</si>
  <si>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</si>
  <si>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</si>
  <si>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</si>
  <si>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</si>
  <si>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</si>
  <si>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</si>
  <si>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</si>
  <si>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</si>
  <si>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</si>
  <si>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</si>
  <si>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</si>
  <si>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</si>
  <si>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</si>
  <si>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</si>
  <si>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</si>
  <si>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</si>
  <si>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</si>
  <si>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</si>
  <si>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</si>
  <si>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</si>
  <si>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</si>
  <si>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</si>
  <si>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</si>
  <si>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</si>
  <si>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</si>
  <si>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</si>
  <si>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</si>
  <si>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</si>
  <si>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</si>
  <si>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</si>
  <si>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</si>
  <si>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</si>
  <si>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</si>
  <si>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</si>
  <si>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</si>
  <si>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</si>
  <si>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</si>
  <si>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</si>
  <si>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</si>
  <si>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</si>
  <si>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</si>
  <si>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</si>
  <si>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</si>
  <si>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</si>
  <si>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</si>
  <si>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</si>
  <si>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</si>
  <si>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</si>
  <si>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</si>
  <si>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</si>
  <si>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</si>
  <si>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</si>
  <si>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</si>
  <si>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</si>
  <si>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</si>
  <si>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</si>
  <si>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</si>
  <si>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</si>
  <si>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</si>
  <si>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</si>
  <si>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</si>
  <si>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</si>
  <si>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</si>
  <si>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</si>
  <si>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</si>
  <si>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</si>
  <si>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</si>
  <si>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</si>
  <si>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</si>
  <si>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</si>
  <si>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</si>
  <si>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</si>
  <si>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</si>
  <si>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</si>
  <si>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</si>
  <si>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</si>
  <si>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</si>
  <si>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</si>
  <si>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</si>
  <si>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</si>
  <si>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</si>
  <si>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</si>
  <si>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</si>
  <si>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</si>
  <si>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</si>
  <si>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</si>
  <si>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</si>
  <si>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</si>
  <si>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</si>
  <si>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</si>
  <si>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</si>
  <si>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</si>
  <si>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</si>
  <si>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</si>
  <si>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</si>
  <si>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</si>
  <si>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</si>
  <si>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</si>
  <si>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</si>
  <si>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</si>
  <si>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</si>
  <si>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</si>
  <si>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</si>
  <si>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</si>
  <si>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</si>
  <si>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</si>
  <si>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</si>
  <si>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</si>
  <si>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</si>
  <si>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</si>
  <si>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</si>
  <si>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</si>
  <si>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</si>
  <si>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</si>
  <si>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</si>
  <si>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</si>
  <si>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</si>
  <si>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</si>
  <si>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</si>
  <si>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</si>
  <si>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</si>
  <si>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</si>
  <si>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</si>
  <si>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</si>
  <si>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</si>
  <si>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</si>
  <si>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</si>
  <si>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</si>
  <si>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</si>
  <si>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</si>
  <si>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</si>
  <si>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</si>
  <si>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</si>
  <si>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</si>
  <si>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</si>
  <si>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</si>
  <si>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</si>
  <si>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</si>
  <si>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</si>
  <si>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</si>
  <si>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</si>
  <si>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</si>
  <si>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</si>
  <si>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</si>
  <si>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</si>
  <si>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</si>
  <si>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</si>
  <si>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</si>
  <si>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</si>
  <si>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</si>
  <si>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</si>
  <si>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</si>
  <si>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</si>
  <si>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</si>
  <si>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</si>
  <si>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</si>
  <si>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</si>
  <si>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</si>
  <si>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</si>
  <si>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</si>
  <si>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</si>
  <si>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</si>
  <si>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</si>
  <si>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</si>
  <si>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</si>
  <si>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</si>
  <si>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</si>
  <si>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</si>
  <si>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</si>
  <si>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</si>
  <si>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</si>
  <si>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</si>
  <si>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</si>
  <si>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</si>
  <si>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</si>
  <si>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</si>
  <si>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</si>
  <si>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</si>
  <si>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</si>
  <si>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</si>
  <si>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</si>
  <si>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</si>
  <si>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</si>
  <si>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</si>
  <si>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</si>
  <si>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</si>
  <si>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</si>
  <si>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</si>
  <si>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</si>
  <si>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</si>
  <si>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</si>
  <si>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</si>
  <si>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</si>
  <si>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</si>
  <si>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</si>
  <si>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</si>
  <si>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</si>
  <si>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</si>
  <si>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</si>
  <si>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</si>
  <si>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</si>
  <si>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</si>
  <si>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</si>
  <si>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</si>
  <si>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</si>
  <si>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</si>
  <si>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</si>
  <si>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</si>
  <si>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</si>
  <si>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</si>
  <si>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</si>
  <si>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</si>
  <si>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</si>
  <si>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</si>
  <si>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</si>
  <si>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</si>
  <si>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</si>
  <si>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</si>
  <si>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</si>
  <si>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</si>
  <si>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</si>
  <si>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</si>
  <si>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</si>
  <si>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</si>
  <si>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</si>
  <si>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</si>
  <si>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</si>
  <si>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</si>
  <si>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</si>
  <si>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</si>
  <si>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</si>
  <si>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</si>
  <si>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</si>
  <si>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</si>
  <si>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</si>
  <si>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</si>
  <si>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</si>
  <si>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</si>
  <si>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</si>
  <si>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</si>
  <si>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</si>
  <si>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</si>
  <si>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</si>
  <si>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</si>
  <si>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</si>
  <si>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</si>
  <si>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</si>
  <si>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</si>
  <si>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</si>
  <si>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</si>
  <si>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</si>
  <si>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</si>
  <si>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</si>
  <si>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</si>
  <si>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</si>
  <si>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</si>
  <si>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</si>
  <si>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</si>
  <si>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</si>
  <si>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</si>
  <si>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</si>
  <si>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</si>
  <si>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</si>
  <si>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</si>
  <si>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</si>
  <si>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</si>
  <si>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</si>
  <si>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</si>
  <si>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</si>
  <si>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</si>
  <si>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</si>
  <si>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</si>
  <si>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</si>
  <si>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</si>
  <si>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</si>
  <si>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</si>
  <si>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</si>
  <si>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</si>
  <si>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</si>
  <si>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</si>
  <si>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</si>
  <si>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</si>
  <si>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</si>
  <si>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</si>
  <si>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</si>
  <si>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</si>
  <si>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</si>
  <si>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</si>
  <si>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</si>
  <si>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</si>
  <si>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</si>
  <si>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</si>
  <si>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</si>
  <si>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</si>
  <si>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</si>
  <si>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</si>
  <si>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</si>
  <si>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</si>
  <si>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</si>
  <si>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</si>
  <si>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</si>
  <si>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</si>
  <si>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</si>
  <si>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</si>
  <si>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</si>
  <si>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</si>
  <si>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</si>
  <si>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</si>
  <si>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</si>
  <si>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</si>
  <si>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</si>
  <si>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</si>
  <si>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</si>
  <si>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</si>
  <si>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</si>
  <si>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</si>
  <si>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</si>
  <si>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</si>
  <si>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</si>
  <si>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</si>
  <si>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</si>
  <si>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</si>
  <si>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</si>
  <si>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</si>
  <si>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</si>
  <si>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</si>
  <si>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</si>
  <si>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</si>
  <si>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</si>
  <si>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</si>
  <si>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</si>
  <si>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</si>
  <si>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</si>
  <si>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</si>
  <si>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</si>
  <si>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</si>
  <si>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</si>
  <si>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</si>
  <si>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</si>
  <si>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</si>
  <si>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</si>
  <si>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</si>
  <si>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</si>
  <si>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</si>
  <si>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</si>
  <si>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</si>
  <si>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</si>
  <si>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</si>
  <si>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</si>
  <si>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</si>
  <si>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</si>
  <si>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</si>
  <si>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</si>
  <si>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</si>
  <si>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</si>
  <si>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</si>
  <si>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</si>
  <si>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</si>
  <si>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</si>
  <si>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</si>
  <si>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</si>
  <si>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</si>
  <si>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</si>
  <si>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</si>
  <si>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</si>
  <si>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</si>
  <si>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</si>
  <si>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</si>
  <si>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</si>
  <si>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</si>
  <si>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</si>
  <si>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</si>
  <si>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</si>
  <si>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</si>
  <si>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</si>
  <si>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</si>
  <si>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</si>
  <si>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</si>
  <si>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</si>
  <si>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</si>
  <si>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</si>
  <si>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</si>
  <si>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</si>
  <si>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</si>
  <si>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</si>
  <si>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</si>
  <si>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</si>
  <si>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</si>
  <si>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</si>
  <si>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</si>
  <si>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</si>
  <si>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</si>
  <si>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</si>
  <si>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</si>
  <si>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</si>
  <si>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</si>
  <si>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</si>
  <si>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</si>
  <si>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</si>
  <si>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</si>
  <si>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</si>
  <si>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</si>
  <si>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</si>
  <si>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</si>
  <si>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</si>
  <si>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</si>
  <si>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</si>
  <si>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</si>
  <si>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</si>
  <si>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</si>
  <si>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</si>
  <si>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</si>
  <si>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</si>
  <si>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</si>
  <si>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</si>
  <si>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</si>
  <si>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</si>
  <si>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</si>
  <si>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</si>
  <si>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</si>
  <si>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</si>
  <si>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</si>
  <si>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</si>
  <si>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</si>
  <si>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</si>
  <si>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</si>
  <si>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</si>
  <si>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</si>
  <si>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</si>
  <si>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</si>
  <si>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</si>
  <si>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</si>
  <si>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</si>
  <si>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</si>
  <si>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</si>
  <si>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</si>
  <si>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</si>
  <si>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</si>
  <si>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</si>
  <si>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</si>
  <si>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</si>
  <si>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</si>
  <si>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</si>
  <si>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</si>
  <si>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</si>
  <si>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</si>
  <si>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</si>
  <si>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</si>
  <si>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</si>
  <si>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</si>
  <si>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</si>
  <si>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</si>
  <si>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</si>
  <si>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</si>
  <si>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</si>
  <si>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</si>
  <si>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</si>
  <si>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</si>
  <si>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</si>
  <si>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</si>
  <si>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</si>
  <si>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</si>
  <si>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</si>
  <si>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</si>
  <si>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</si>
  <si>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</si>
  <si>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</si>
  <si>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</si>
  <si>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</si>
  <si>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</si>
  <si>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</si>
  <si>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</si>
  <si>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</si>
  <si>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</si>
  <si>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</si>
  <si>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</si>
  <si>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</si>
  <si>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</si>
  <si>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</si>
  <si>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</si>
  <si>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</si>
  <si>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</si>
  <si>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</si>
  <si>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</si>
  <si>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</si>
  <si>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</si>
  <si>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</si>
  <si>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</si>
  <si>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</si>
  <si>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</si>
  <si>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</si>
  <si>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</si>
  <si>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</si>
  <si>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</si>
  <si>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</si>
  <si>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</si>
  <si>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</si>
  <si>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</si>
  <si>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</si>
  <si>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</si>
  <si>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</si>
  <si>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</si>
  <si>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</si>
  <si>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</si>
  <si>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</si>
  <si>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</si>
  <si>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</si>
  <si>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</si>
  <si>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</si>
  <si>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</si>
  <si>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</si>
  <si>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</si>
  <si>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</si>
  <si>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</si>
  <si>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</si>
  <si>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</si>
  <si>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</si>
  <si>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</si>
  <si>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</si>
  <si>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</si>
  <si>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</si>
  <si>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</si>
  <si>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</si>
  <si>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</si>
  <si>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</si>
  <si>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</si>
  <si>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</si>
  <si>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</si>
  <si>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</si>
  <si>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</si>
  <si>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</si>
  <si>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</si>
  <si>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</si>
  <si>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</si>
  <si>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</si>
  <si>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</si>
  <si>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</si>
  <si>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</si>
  <si>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</si>
  <si>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</si>
  <si>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</si>
  <si>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</si>
  <si>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</si>
  <si>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</si>
  <si>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</si>
  <si>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</si>
  <si>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</si>
  <si>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</si>
  <si>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</si>
  <si>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</si>
  <si>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</si>
  <si>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</si>
  <si>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</si>
  <si>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</si>
  <si>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</si>
  <si>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</si>
  <si>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</si>
  <si>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</si>
  <si>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</si>
  <si>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</si>
  <si>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</si>
  <si>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</si>
  <si>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</si>
  <si>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</si>
  <si>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</si>
  <si>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</si>
  <si>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</si>
  <si>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</si>
  <si>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</si>
  <si>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</si>
  <si>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</si>
  <si>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</si>
  <si>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</si>
  <si>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</si>
  <si>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</si>
  <si>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</si>
  <si>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</si>
  <si>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</si>
  <si>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</si>
  <si>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</si>
  <si>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</si>
  <si>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</si>
  <si>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</si>
  <si>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</si>
  <si>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</si>
  <si>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</si>
  <si>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</si>
  <si>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</si>
  <si>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</si>
  <si>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</si>
  <si>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</si>
  <si>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</si>
  <si>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</si>
  <si>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</si>
  <si>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</si>
  <si>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</si>
  <si>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</si>
  <si>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</si>
  <si>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</si>
  <si>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</si>
  <si>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</si>
  <si>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</si>
  <si>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</si>
  <si>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</si>
  <si>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</si>
  <si>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</si>
  <si>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</si>
  <si>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</si>
  <si>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</si>
  <si>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</si>
  <si>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</si>
  <si>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</si>
  <si>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</si>
  <si>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</si>
  <si>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</si>
  <si>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</si>
  <si>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</si>
  <si>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</si>
  <si>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</si>
  <si>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</si>
  <si>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</si>
  <si>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</si>
  <si>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</si>
  <si>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</si>
  <si>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</si>
  <si>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</si>
  <si>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</si>
  <si>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</si>
  <si>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</si>
  <si>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</si>
  <si>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</si>
  <si>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</si>
  <si>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</si>
  <si>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</si>
  <si>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</si>
  <si>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</si>
  <si>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</si>
  <si>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</si>
  <si>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</si>
  <si>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</si>
  <si>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</si>
  <si>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</si>
  <si>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</si>
  <si>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</si>
  <si>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</si>
  <si>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</si>
  <si>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</si>
  <si>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</si>
  <si>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</si>
  <si>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</si>
  <si>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</si>
  <si>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</si>
  <si>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</si>
  <si>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</si>
  <si>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</si>
  <si>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</si>
  <si>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</si>
  <si>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</si>
  <si>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</si>
  <si>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</si>
  <si>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</si>
  <si>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</si>
  <si>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</si>
  <si>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</si>
  <si>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</si>
  <si>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</si>
  <si>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</si>
  <si>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</si>
  <si>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</si>
  <si>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</si>
  <si>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</si>
  <si>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</si>
  <si>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</si>
  <si>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</si>
  <si>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</si>
  <si>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</si>
  <si>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</si>
  <si>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</si>
  <si>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</si>
  <si>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</si>
  <si>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</si>
  <si>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</si>
  <si>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</si>
  <si>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</si>
  <si>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</si>
  <si>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</si>
  <si>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</si>
  <si>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</si>
  <si>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</si>
  <si>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</si>
  <si>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</si>
  <si>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</si>
  <si>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</si>
  <si>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</si>
  <si>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</si>
  <si>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</si>
  <si>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</si>
  <si>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</si>
  <si>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</si>
  <si>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</si>
  <si>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</si>
  <si>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</si>
  <si>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</si>
  <si>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</si>
  <si>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</si>
  <si>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</si>
  <si>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</si>
  <si>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</si>
  <si>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</si>
  <si>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</si>
  <si>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</si>
  <si>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</si>
  <si>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</si>
  <si>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</si>
  <si>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</si>
  <si>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</si>
  <si>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</si>
  <si>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</si>
  <si>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</si>
  <si>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</si>
  <si>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</si>
  <si>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</si>
  <si>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</si>
  <si>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</si>
  <si>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</si>
  <si>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</si>
  <si>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</si>
  <si>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</si>
  <si>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</si>
  <si>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</si>
  <si>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</si>
  <si>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</si>
  <si>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</si>
  <si>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</si>
  <si>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</si>
  <si>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</si>
  <si>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</si>
  <si>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</si>
  <si>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</si>
  <si>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</si>
  <si>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</si>
  <si>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</si>
  <si>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</si>
  <si>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</si>
  <si>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</si>
  <si>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</si>
  <si>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</si>
  <si>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</si>
  <si>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</si>
  <si>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</si>
  <si>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</si>
  <si>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</si>
  <si>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</si>
  <si>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</si>
  <si>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</si>
  <si>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</si>
  <si>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</si>
  <si>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</si>
  <si>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</si>
  <si>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</si>
  <si>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</si>
  <si>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</si>
  <si>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</si>
  <si>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</si>
  <si>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</si>
  <si>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</si>
  <si>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</si>
  <si>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</si>
  <si>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</si>
  <si>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</si>
  <si>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</si>
  <si>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</si>
  <si>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</si>
  <si>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</si>
  <si>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</si>
  <si>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</si>
  <si>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</si>
  <si>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</si>
  <si>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</si>
  <si>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</si>
  <si>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</si>
  <si>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</si>
  <si>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</si>
  <si>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</si>
  <si>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</si>
  <si>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</si>
  <si>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</si>
  <si>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</si>
  <si>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</si>
  <si>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</si>
  <si>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</si>
  <si>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</si>
  <si>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</si>
  <si>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</si>
  <si>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</si>
  <si>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</si>
  <si>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</si>
  <si>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</si>
  <si>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</si>
  <si>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</si>
  <si>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</si>
  <si>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</si>
  <si>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</si>
  <si>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</si>
  <si>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</si>
  <si>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</si>
  <si>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</si>
  <si>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</si>
  <si>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</si>
  <si>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</si>
  <si>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</si>
  <si>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</si>
  <si>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</si>
  <si>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</si>
  <si>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</si>
  <si>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</si>
  <si>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</si>
  <si>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</si>
  <si>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</si>
  <si>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</si>
  <si>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</si>
  <si>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</si>
  <si>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</si>
  <si>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</si>
  <si>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</si>
  <si>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</si>
  <si>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</si>
  <si>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</si>
  <si>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</si>
  <si>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</si>
  <si>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</si>
  <si>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</si>
  <si>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</si>
  <si>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</si>
  <si>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</si>
  <si>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</si>
  <si>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</si>
  <si>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</si>
  <si>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</si>
  <si>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</si>
  <si>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</si>
  <si>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</si>
  <si>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</si>
  <si>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</si>
  <si>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</si>
  <si>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</si>
  <si>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</si>
  <si>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</si>
  <si>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</si>
  <si>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</si>
  <si>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</si>
  <si>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</si>
  <si>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</si>
  <si>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</si>
  <si>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</si>
  <si>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</si>
  <si>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</si>
  <si>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</si>
  <si>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</si>
  <si>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</si>
  <si>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</si>
  <si>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</si>
  <si>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</si>
  <si>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</si>
  <si>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</si>
  <si>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</si>
  <si>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</si>
  <si>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</si>
  <si>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</si>
  <si>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</si>
  <si>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</si>
  <si>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</si>
  <si>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</si>
  <si>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</si>
  <si>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</si>
  <si>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</si>
  <si>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</si>
  <si>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</si>
  <si>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</si>
  <si>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</si>
  <si>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</si>
  <si>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</si>
  <si>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</si>
  <si>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</si>
  <si>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</si>
  <si>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</si>
  <si>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</si>
  <si>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</si>
  <si>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</si>
  <si>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</si>
  <si>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</si>
  <si>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</si>
  <si>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</si>
  <si>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</si>
  <si>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</si>
  <si>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</si>
  <si>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</si>
  <si>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</si>
  <si>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</si>
  <si>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</si>
  <si>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</si>
  <si>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</si>
  <si>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</si>
  <si>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</si>
  <si>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</si>
  <si>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</si>
  <si>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</si>
  <si>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</si>
  <si>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</si>
  <si>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</si>
  <si>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</si>
  <si>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</si>
  <si>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</si>
  <si>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</si>
  <si>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</si>
  <si>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</si>
  <si>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</si>
  <si>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</si>
  <si>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</si>
  <si>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</si>
  <si>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</si>
  <si>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</si>
  <si>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</si>
  <si>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</si>
  <si>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</si>
  <si>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</si>
  <si>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</si>
  <si>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</si>
  <si>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</si>
  <si>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</si>
  <si>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</si>
  <si>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</si>
  <si>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</si>
  <si>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</si>
  <si>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</si>
  <si>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</si>
  <si>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</si>
  <si>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</si>
  <si>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</si>
  <si>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</si>
  <si>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</si>
  <si>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</si>
  <si>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</si>
  <si>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</si>
  <si>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</si>
  <si>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</si>
  <si>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</si>
  <si>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</si>
  <si>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</si>
  <si>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</si>
  <si>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</si>
  <si>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</si>
  <si>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</si>
  <si>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</si>
  <si>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</si>
  <si>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</si>
  <si>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</si>
  <si>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</si>
  <si>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</si>
  <si>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</si>
  <si>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</si>
  <si>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</si>
  <si>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</si>
  <si>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</si>
  <si>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</si>
  <si>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</si>
  <si>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</si>
  <si>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</si>
  <si>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</si>
  <si>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</si>
  <si>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</si>
  <si>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</si>
  <si>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</si>
  <si>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</si>
  <si>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</si>
  <si>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</si>
  <si>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</si>
  <si>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</si>
  <si>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</si>
  <si>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</si>
  <si>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</si>
  <si>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</si>
  <si>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</si>
  <si>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</si>
  <si>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</si>
  <si>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</si>
  <si>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</si>
  <si>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</si>
  <si>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</si>
  <si>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</si>
  <si>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</si>
  <si>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</si>
  <si>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</si>
  <si>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</si>
  <si>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</si>
  <si>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</si>
  <si>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</si>
  <si>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</si>
  <si>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</si>
  <si>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</si>
  <si>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</si>
  <si>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</si>
  <si>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</si>
  <si>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</si>
  <si>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</si>
  <si>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</si>
  <si>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</si>
  <si>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</si>
  <si>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</si>
  <si>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</si>
  <si>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</si>
  <si>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</si>
  <si>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</si>
  <si>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</si>
  <si>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</si>
  <si>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</si>
  <si>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</si>
  <si>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</si>
  <si>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</si>
  <si>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</si>
  <si>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</si>
  <si>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</si>
  <si>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</si>
  <si>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</si>
  <si>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</si>
  <si>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</si>
  <si>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</si>
  <si>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</si>
  <si>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</si>
  <si>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</si>
  <si>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</si>
  <si>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</si>
  <si>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</si>
  <si>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</si>
  <si>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</si>
  <si>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</si>
  <si>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</si>
  <si>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</si>
  <si>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</si>
  <si>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</si>
  <si>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</si>
  <si>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</si>
  <si>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</si>
  <si>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</si>
  <si>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</si>
  <si>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</si>
  <si>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</si>
  <si>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</si>
  <si>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</si>
  <si>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</si>
  <si>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</si>
  <si>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</si>
  <si>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</si>
  <si>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</si>
  <si>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</si>
  <si>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</si>
  <si>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</si>
  <si>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</si>
  <si>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</si>
  <si>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</si>
  <si>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</si>
  <si>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</si>
  <si>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</si>
  <si>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</si>
  <si>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</si>
  <si>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</si>
  <si>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</si>
  <si>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</si>
  <si>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</si>
  <si>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</si>
  <si>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</si>
  <si>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</si>
  <si>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</si>
  <si>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</si>
  <si>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</si>
  <si>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</si>
  <si>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</si>
  <si>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</si>
  <si>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</si>
  <si>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</si>
  <si>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</si>
  <si>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</si>
  <si>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</si>
  <si>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</si>
  <si>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</si>
  <si>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</si>
  <si>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</si>
  <si>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</si>
  <si>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</si>
  <si>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</si>
  <si>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</si>
  <si>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</si>
  <si>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</si>
  <si>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</si>
  <si>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</si>
  <si>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</si>
  <si>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</si>
  <si>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</si>
  <si>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</si>
  <si>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</si>
  <si>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</si>
  <si>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</si>
  <si>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</si>
  <si>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</si>
  <si>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</si>
  <si>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</si>
  <si>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</si>
  <si>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</si>
  <si>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</si>
  <si>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</si>
  <si>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</si>
  <si>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</si>
  <si>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</si>
  <si>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</si>
  <si>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</si>
  <si>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</si>
  <si>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</si>
  <si>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</si>
  <si>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</si>
  <si>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</si>
  <si>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</si>
  <si>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</si>
  <si>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</si>
  <si>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</si>
  <si>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</si>
  <si>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</si>
  <si>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</si>
  <si>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</si>
  <si>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</si>
  <si>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</si>
  <si>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</si>
  <si>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</si>
  <si>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</si>
  <si>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</si>
  <si>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</si>
  <si>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</si>
  <si>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</si>
  <si>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</si>
  <si>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</si>
  <si>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</si>
  <si>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</si>
  <si>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</si>
  <si>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</si>
  <si>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</si>
  <si>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</si>
  <si>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</si>
  <si>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</si>
  <si>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</si>
  <si>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</si>
  <si>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</si>
  <si>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</si>
  <si>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</si>
  <si>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</si>
  <si>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</si>
  <si>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</si>
  <si>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</si>
  <si>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</si>
  <si>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</si>
  <si>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</si>
  <si>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</si>
  <si>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</si>
  <si>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</si>
  <si>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</si>
  <si>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</si>
  <si>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</si>
  <si>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</si>
  <si>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</si>
  <si>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OŠ MEJE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</si>
</sst>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7099815</v>
      </c>
      <c r="D2" s="6">
        <f>'PR-RAS'!E6</f>
        <v>7101548.5199999996</v>
      </c>
      <c r="E2" s="6">
        <v>0</v>
      </c>
      <c r="F2" s="6">
        <v>0</v>
      </c>
      <c r="G2" s="7">
        <f t="shared" ref="G2:G264" si="0">(B2/1000)*(C2*1+D2*2)</f>
        <v>21302.912039999999</v>
      </c>
      <c r="H2" s="7">
        <f t="shared" ref="H2:H264" si="1">ABS(C2-ROUND(C2,0))+ABS(D2-ROUND(D2,0))</f>
        <v>0.48000000044703484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5490468</v>
      </c>
      <c r="D46" s="1">
        <f>'PR-RAS'!E50</f>
        <v>5656849.0499999998</v>
      </c>
      <c r="E46" s="1">
        <v>0</v>
      </c>
      <c r="F46" s="1">
        <v>0</v>
      </c>
      <c r="G46" s="2">
        <f t="shared" si="0"/>
        <v>756187.47450000001</v>
      </c>
      <c r="H46" s="2">
        <f t="shared" si="1"/>
        <v>4.9999999813735485E-2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5490468</v>
      </c>
      <c r="D64" s="1">
        <f>'PR-RAS'!E68</f>
        <v>5656849.0499999998</v>
      </c>
      <c r="E64" s="1">
        <v>0</v>
      </c>
      <c r="F64" s="1">
        <v>0</v>
      </c>
      <c r="G64" s="2">
        <f t="shared" si="0"/>
        <v>1058662.4643000001</v>
      </c>
      <c r="H64" s="2">
        <f t="shared" si="1"/>
        <v>4.9999999813735485E-2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5357843</v>
      </c>
      <c r="D65" s="1">
        <f>'PR-RAS'!E69</f>
        <v>5523646.2999999998</v>
      </c>
      <c r="E65" s="1">
        <v>0</v>
      </c>
      <c r="F65" s="1">
        <v>0</v>
      </c>
      <c r="G65" s="2">
        <f t="shared" si="0"/>
        <v>1049928.6784000001</v>
      </c>
      <c r="H65" s="2">
        <f t="shared" si="1"/>
        <v>0.29999999981373549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132625</v>
      </c>
      <c r="D66" s="1">
        <f>'PR-RAS'!E70</f>
        <v>133202.75</v>
      </c>
      <c r="E66" s="1">
        <v>0</v>
      </c>
      <c r="F66" s="1">
        <v>0</v>
      </c>
      <c r="G66" s="2">
        <f t="shared" si="0"/>
        <v>25936.982500000002</v>
      </c>
      <c r="H66" s="2">
        <f t="shared" si="1"/>
        <v>0.25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v>
      </c>
      <c r="D78" s="1">
        <f>'PR-RAS'!E82</f>
        <v>0.05</v>
      </c>
      <c r="E78" s="1">
        <v>0</v>
      </c>
      <c r="F78" s="1">
        <v>0</v>
      </c>
      <c r="G78" s="2">
        <f t="shared" si="0"/>
        <v>0.62369999999999992</v>
      </c>
      <c r="H78" s="2">
        <f t="shared" si="1"/>
        <v>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8</v>
      </c>
      <c r="D79" s="1">
        <f>'PR-RAS'!E83</f>
        <v>0.05</v>
      </c>
      <c r="E79" s="1">
        <v>0</v>
      </c>
      <c r="F79" s="1">
        <v>0</v>
      </c>
      <c r="G79" s="2">
        <f t="shared" si="0"/>
        <v>0.63179999999999992</v>
      </c>
      <c r="H79" s="2">
        <f t="shared" si="1"/>
        <v>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8</v>
      </c>
      <c r="D81" s="1">
        <f>'PR-RAS'!E85</f>
        <v>0.05</v>
      </c>
      <c r="E81" s="1">
        <v>0</v>
      </c>
      <c r="F81" s="1">
        <v>0</v>
      </c>
      <c r="G81" s="2">
        <f t="shared" si="0"/>
        <v>0.64800000000000002</v>
      </c>
      <c r="H81" s="2">
        <f t="shared" si="1"/>
        <v>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430443</v>
      </c>
      <c r="D102" s="1">
        <f>'PR-RAS'!E106</f>
        <v>345762.04</v>
      </c>
      <c r="E102" s="1">
        <v>0</v>
      </c>
      <c r="F102" s="1">
        <v>0</v>
      </c>
      <c r="G102" s="2">
        <f t="shared" si="0"/>
        <v>113318.67508000002</v>
      </c>
      <c r="H102" s="2">
        <f t="shared" si="1"/>
        <v>3.9999999979045242E-2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430443</v>
      </c>
      <c r="D108" s="1">
        <f>'PR-RAS'!E112</f>
        <v>345762.04</v>
      </c>
      <c r="E108" s="1">
        <v>0</v>
      </c>
      <c r="F108" s="1">
        <v>0</v>
      </c>
      <c r="G108" s="2">
        <f t="shared" si="0"/>
        <v>120050.47756</v>
      </c>
      <c r="H108" s="2">
        <f t="shared" si="1"/>
        <v>3.9999999979045242E-2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430443</v>
      </c>
      <c r="D113" s="1">
        <f>'PR-RAS'!E117</f>
        <v>345762.04</v>
      </c>
      <c r="E113" s="1">
        <v>0</v>
      </c>
      <c r="F113" s="1">
        <v>0</v>
      </c>
      <c r="G113" s="2">
        <f t="shared" si="0"/>
        <v>125660.31296000001</v>
      </c>
      <c r="H113" s="2">
        <f t="shared" si="1"/>
        <v>3.9999999979045242E-2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14700</v>
      </c>
      <c r="D120" s="1">
        <f>'PR-RAS'!E124</f>
        <v>13000</v>
      </c>
      <c r="E120" s="1">
        <v>0</v>
      </c>
      <c r="F120" s="1">
        <v>0</v>
      </c>
      <c r="G120" s="2">
        <f t="shared" si="0"/>
        <v>4843.3</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14700</v>
      </c>
      <c r="D121" s="1">
        <f>'PR-RAS'!E125</f>
        <v>13000</v>
      </c>
      <c r="E121" s="1">
        <v>0</v>
      </c>
      <c r="F121" s="1">
        <v>0</v>
      </c>
      <c r="G121" s="2">
        <f t="shared" si="0"/>
        <v>4884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14700</v>
      </c>
      <c r="D123" s="1">
        <f>'PR-RAS'!E127</f>
        <v>13000</v>
      </c>
      <c r="E123" s="1">
        <v>0</v>
      </c>
      <c r="F123" s="1">
        <v>0</v>
      </c>
      <c r="G123" s="2">
        <f t="shared" si="0"/>
        <v>4965.3999999999996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1164196</v>
      </c>
      <c r="D129" s="1">
        <f>'PR-RAS'!E133</f>
        <v>1085937.3799999999</v>
      </c>
      <c r="E129" s="1">
        <v>0</v>
      </c>
      <c r="F129" s="1">
        <v>0</v>
      </c>
      <c r="G129" s="2">
        <f t="shared" si="0"/>
        <v>427017.05728000001</v>
      </c>
      <c r="H129" s="2">
        <f t="shared" si="1"/>
        <v>0.37999999988824129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1164196</v>
      </c>
      <c r="D130" s="1">
        <f>'PR-RAS'!E134</f>
        <v>1085937.3799999999</v>
      </c>
      <c r="E130" s="1">
        <v>0</v>
      </c>
      <c r="F130" s="1">
        <v>0</v>
      </c>
      <c r="G130" s="2">
        <f t="shared" si="0"/>
        <v>430353.12803999998</v>
      </c>
      <c r="H130" s="2">
        <f t="shared" si="1"/>
        <v>0.37999999988824129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1129332</v>
      </c>
      <c r="D131" s="1">
        <f>'PR-RAS'!E135</f>
        <v>1046188.48</v>
      </c>
      <c r="E131" s="1">
        <v>0</v>
      </c>
      <c r="F131" s="1">
        <v>0</v>
      </c>
      <c r="G131" s="2">
        <f t="shared" si="0"/>
        <v>418822.16480000003</v>
      </c>
      <c r="H131" s="2">
        <f t="shared" si="1"/>
        <v>0.47999999998137355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34864</v>
      </c>
      <c r="D132" s="1">
        <f>'PR-RAS'!E136</f>
        <v>39748.9</v>
      </c>
      <c r="E132" s="1">
        <v>0</v>
      </c>
      <c r="F132" s="1">
        <v>0</v>
      </c>
      <c r="G132" s="2">
        <f t="shared" si="0"/>
        <v>14981.3958</v>
      </c>
      <c r="H132" s="2">
        <f t="shared" si="1"/>
        <v>9.9999999998544808E-2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6856830</v>
      </c>
      <c r="D147" s="1">
        <f>'PR-RAS'!E151</f>
        <v>7212035.7200000007</v>
      </c>
      <c r="E147" s="1">
        <v>0</v>
      </c>
      <c r="F147" s="1">
        <v>0</v>
      </c>
      <c r="G147" s="2">
        <f t="shared" si="0"/>
        <v>3107011.6102399998</v>
      </c>
      <c r="H147" s="2">
        <f t="shared" si="1"/>
        <v>0.27999999932944775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5918233</v>
      </c>
      <c r="D148" s="1">
        <f>'PR-RAS'!E152</f>
        <v>5986557.3600000003</v>
      </c>
      <c r="E148" s="1">
        <v>0</v>
      </c>
      <c r="F148" s="1">
        <v>0</v>
      </c>
      <c r="G148" s="2">
        <f t="shared" si="0"/>
        <v>2630028.1148399995</v>
      </c>
      <c r="H148" s="2">
        <f t="shared" si="1"/>
        <v>0.36000000033527613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4927102</v>
      </c>
      <c r="D149" s="1">
        <f>'PR-RAS'!E153</f>
        <v>5001050.2699999996</v>
      </c>
      <c r="E149" s="1">
        <v>0</v>
      </c>
      <c r="F149" s="1">
        <v>0</v>
      </c>
      <c r="G149" s="2">
        <f t="shared" si="0"/>
        <v>2209521.9759199996</v>
      </c>
      <c r="H149" s="2">
        <f t="shared" si="1"/>
        <v>0.26999999955296516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4927102</v>
      </c>
      <c r="D150" s="1">
        <f>'PR-RAS'!E154</f>
        <v>5001050.2699999996</v>
      </c>
      <c r="E150" s="1">
        <v>0</v>
      </c>
      <c r="F150" s="1">
        <v>0</v>
      </c>
      <c r="G150" s="2">
        <f t="shared" si="0"/>
        <v>2224451.1784599996</v>
      </c>
      <c r="H150" s="2">
        <f t="shared" si="1"/>
        <v>0.26999999955296516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187222</v>
      </c>
      <c r="D154" s="1">
        <f>'PR-RAS'!E158</f>
        <v>166320.85999999999</v>
      </c>
      <c r="E154" s="1">
        <v>0</v>
      </c>
      <c r="F154" s="1">
        <v>0</v>
      </c>
      <c r="G154" s="2">
        <f t="shared" si="0"/>
        <v>79539.149160000001</v>
      </c>
      <c r="H154" s="2">
        <f t="shared" si="1"/>
        <v>0.14000000001396984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803909</v>
      </c>
      <c r="D155" s="1">
        <f>'PR-RAS'!E159</f>
        <v>819186.2300000001</v>
      </c>
      <c r="E155" s="1">
        <v>0</v>
      </c>
      <c r="F155" s="1">
        <v>0</v>
      </c>
      <c r="G155" s="2">
        <f t="shared" si="0"/>
        <v>376111.34483999998</v>
      </c>
      <c r="H155" s="2">
        <f t="shared" si="1"/>
        <v>0.23000000009778887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803909</v>
      </c>
      <c r="D157" s="1">
        <f>'PR-RAS'!E161</f>
        <v>818668.06</v>
      </c>
      <c r="E157" s="1">
        <v>0</v>
      </c>
      <c r="F157" s="1">
        <v>0</v>
      </c>
      <c r="G157" s="2">
        <f t="shared" si="0"/>
        <v>380834.23872000002</v>
      </c>
      <c r="H157" s="2">
        <f t="shared" si="1"/>
        <v>6.0000000055879354E-2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518.16999999999996</v>
      </c>
      <c r="E158" s="1">
        <v>0</v>
      </c>
      <c r="F158" s="1">
        <v>0</v>
      </c>
      <c r="G158" s="2">
        <f t="shared" si="0"/>
        <v>162.70537999999999</v>
      </c>
      <c r="H158" s="2">
        <f t="shared" si="1"/>
        <v>0.16999999999995907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819313</v>
      </c>
      <c r="D159" s="1">
        <f>'PR-RAS'!E163</f>
        <v>1103426.8299999998</v>
      </c>
      <c r="E159" s="1">
        <v>0</v>
      </c>
      <c r="F159" s="1">
        <v>0</v>
      </c>
      <c r="G159" s="2">
        <f t="shared" si="0"/>
        <v>478134.33227999997</v>
      </c>
      <c r="H159" s="2">
        <f t="shared" si="1"/>
        <v>0.17000000015832484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201094</v>
      </c>
      <c r="D160" s="1">
        <f>'PR-RAS'!E164</f>
        <v>254602.39</v>
      </c>
      <c r="E160" s="1">
        <v>0</v>
      </c>
      <c r="F160" s="1">
        <v>0</v>
      </c>
      <c r="G160" s="2">
        <f t="shared" si="0"/>
        <v>112937.50602</v>
      </c>
      <c r="H160" s="2">
        <f t="shared" si="1"/>
        <v>0.39000000001396984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35454</v>
      </c>
      <c r="D161" s="1">
        <f>'PR-RAS'!E165</f>
        <v>66469.75</v>
      </c>
      <c r="E161" s="1">
        <v>0</v>
      </c>
      <c r="F161" s="1">
        <v>0</v>
      </c>
      <c r="G161" s="2">
        <f t="shared" si="0"/>
        <v>26942.959999999999</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145009</v>
      </c>
      <c r="D162" s="1">
        <f>'PR-RAS'!E166</f>
        <v>163917.31</v>
      </c>
      <c r="E162" s="1">
        <v>0</v>
      </c>
      <c r="F162" s="1">
        <v>0</v>
      </c>
      <c r="G162" s="2">
        <f t="shared" si="0"/>
        <v>76127.822820000001</v>
      </c>
      <c r="H162" s="2">
        <f t="shared" si="1"/>
        <v>0.30999999999767169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20631</v>
      </c>
      <c r="D163" s="1">
        <f>'PR-RAS'!E167</f>
        <v>24215.33</v>
      </c>
      <c r="E163" s="1">
        <v>0</v>
      </c>
      <c r="F163" s="1">
        <v>0</v>
      </c>
      <c r="G163" s="2">
        <f t="shared" si="0"/>
        <v>11187.988920000002</v>
      </c>
      <c r="H163" s="2">
        <f t="shared" si="1"/>
        <v>0.33000000000174623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362911</v>
      </c>
      <c r="D165" s="1">
        <f>'PR-RAS'!E169</f>
        <v>411909.6</v>
      </c>
      <c r="E165" s="1">
        <v>0</v>
      </c>
      <c r="F165" s="1">
        <v>0</v>
      </c>
      <c r="G165" s="2">
        <f t="shared" si="0"/>
        <v>194623.75279999999</v>
      </c>
      <c r="H165" s="2">
        <f t="shared" si="1"/>
        <v>0.40000000002328306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70337</v>
      </c>
      <c r="D166" s="1">
        <f>'PR-RAS'!E170</f>
        <v>72156.460000000006</v>
      </c>
      <c r="E166" s="1">
        <v>0</v>
      </c>
      <c r="F166" s="1">
        <v>0</v>
      </c>
      <c r="G166" s="2">
        <f t="shared" si="0"/>
        <v>35417.236800000006</v>
      </c>
      <c r="H166" s="2">
        <f t="shared" si="1"/>
        <v>0.46000000000640284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171207</v>
      </c>
      <c r="D167" s="1">
        <f>'PR-RAS'!E171</f>
        <v>187022.87</v>
      </c>
      <c r="E167" s="1">
        <v>0</v>
      </c>
      <c r="F167" s="1">
        <v>0</v>
      </c>
      <c r="G167" s="2">
        <f t="shared" si="0"/>
        <v>90511.954840000006</v>
      </c>
      <c r="H167" s="2">
        <f t="shared" si="1"/>
        <v>0.13000000000465661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71265</v>
      </c>
      <c r="D168" s="1">
        <f>'PR-RAS'!E172</f>
        <v>102654.53</v>
      </c>
      <c r="E168" s="1">
        <v>0</v>
      </c>
      <c r="F168" s="1">
        <v>0</v>
      </c>
      <c r="G168" s="2">
        <f t="shared" si="0"/>
        <v>46187.868020000002</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13546</v>
      </c>
      <c r="D169" s="1">
        <f>'PR-RAS'!E173</f>
        <v>39880.519999999997</v>
      </c>
      <c r="E169" s="1">
        <v>0</v>
      </c>
      <c r="F169" s="1">
        <v>0</v>
      </c>
      <c r="G169" s="2">
        <f t="shared" si="0"/>
        <v>15675.58272</v>
      </c>
      <c r="H169" s="2">
        <f t="shared" si="1"/>
        <v>0.48000000000320142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36556</v>
      </c>
      <c r="D170" s="1">
        <f>'PR-RAS'!E174</f>
        <v>10195.219999999999</v>
      </c>
      <c r="E170" s="1">
        <v>0</v>
      </c>
      <c r="F170" s="1">
        <v>0</v>
      </c>
      <c r="G170" s="2">
        <f t="shared" si="0"/>
        <v>9623.9483600000003</v>
      </c>
      <c r="H170" s="2">
        <f t="shared" si="1"/>
        <v>0.21999999999934516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230543</v>
      </c>
      <c r="D173" s="1">
        <f>'PR-RAS'!E177</f>
        <v>367484.80999999994</v>
      </c>
      <c r="E173" s="1">
        <v>0</v>
      </c>
      <c r="F173" s="1">
        <v>0</v>
      </c>
      <c r="G173" s="2">
        <f t="shared" si="0"/>
        <v>166068.17063999997</v>
      </c>
      <c r="H173" s="2">
        <f t="shared" si="1"/>
        <v>0.19000000006053597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16905</v>
      </c>
      <c r="D174" s="1">
        <f>'PR-RAS'!E178</f>
        <v>18372.240000000002</v>
      </c>
      <c r="E174" s="1">
        <v>0</v>
      </c>
      <c r="F174" s="1">
        <v>0</v>
      </c>
      <c r="G174" s="2">
        <f t="shared" si="0"/>
        <v>9281.3600399999996</v>
      </c>
      <c r="H174" s="2">
        <f t="shared" si="1"/>
        <v>0.24000000000160071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106888</v>
      </c>
      <c r="D175" s="1">
        <f>'PR-RAS'!E179</f>
        <v>241522.4</v>
      </c>
      <c r="E175" s="1">
        <v>0</v>
      </c>
      <c r="F175" s="1">
        <v>0</v>
      </c>
      <c r="G175" s="2">
        <f t="shared" si="0"/>
        <v>102648.3072</v>
      </c>
      <c r="H175" s="2">
        <f t="shared" si="1"/>
        <v>0.39999999999417923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11382</v>
      </c>
      <c r="D176" s="1">
        <f>'PR-RAS'!E180</f>
        <v>3642.95</v>
      </c>
      <c r="E176" s="1">
        <v>0</v>
      </c>
      <c r="F176" s="1">
        <v>0</v>
      </c>
      <c r="G176" s="2">
        <f t="shared" si="0"/>
        <v>3266.8825000000002</v>
      </c>
      <c r="H176" s="2">
        <f t="shared" si="1"/>
        <v>5.0000000000181899E-2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42431</v>
      </c>
      <c r="D177" s="1">
        <f>'PR-RAS'!E181</f>
        <v>34606.199999999997</v>
      </c>
      <c r="E177" s="1">
        <v>0</v>
      </c>
      <c r="F177" s="1">
        <v>0</v>
      </c>
      <c r="G177" s="2">
        <f t="shared" si="0"/>
        <v>19649.238399999998</v>
      </c>
      <c r="H177" s="2">
        <f t="shared" si="1"/>
        <v>0.19999999999708962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1102</v>
      </c>
      <c r="D178" s="1">
        <f>'PR-RAS'!E182</f>
        <v>1724.23</v>
      </c>
      <c r="E178" s="1">
        <v>0</v>
      </c>
      <c r="F178" s="1">
        <v>0</v>
      </c>
      <c r="G178" s="2">
        <f t="shared" si="0"/>
        <v>805.43142</v>
      </c>
      <c r="H178" s="2">
        <f t="shared" si="1"/>
        <v>0.23000000000001819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21805</v>
      </c>
      <c r="D179" s="1">
        <f>'PR-RAS'!E183</f>
        <v>32943.449999999997</v>
      </c>
      <c r="E179" s="1">
        <v>0</v>
      </c>
      <c r="F179" s="1">
        <v>0</v>
      </c>
      <c r="G179" s="2">
        <f t="shared" si="0"/>
        <v>15609.158199999998</v>
      </c>
      <c r="H179" s="2">
        <f t="shared" si="1"/>
        <v>0.44999999999708962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3890.24</v>
      </c>
      <c r="E180" s="1">
        <v>0</v>
      </c>
      <c r="F180" s="1">
        <v>0</v>
      </c>
      <c r="G180" s="2">
        <f t="shared" si="0"/>
        <v>1392.7059199999999</v>
      </c>
      <c r="H180" s="2">
        <f t="shared" si="1"/>
        <v>0.23999999999978172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29935</v>
      </c>
      <c r="D181" s="1">
        <f>'PR-RAS'!E185</f>
        <v>24658.1</v>
      </c>
      <c r="E181" s="1">
        <v>0</v>
      </c>
      <c r="F181" s="1">
        <v>0</v>
      </c>
      <c r="G181" s="2">
        <f t="shared" si="0"/>
        <v>14265.215999999999</v>
      </c>
      <c r="H181" s="2">
        <f t="shared" si="1"/>
        <v>9.9999999998544808E-2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95</v>
      </c>
      <c r="D182" s="1">
        <f>'PR-RAS'!E186</f>
        <v>6125</v>
      </c>
      <c r="E182" s="1">
        <v>0</v>
      </c>
      <c r="F182" s="1">
        <v>0</v>
      </c>
      <c r="G182" s="2">
        <f t="shared" si="0"/>
        <v>2234.4449999999997</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24765</v>
      </c>
      <c r="D184" s="1">
        <f>'PR-RAS'!E188</f>
        <v>69430.03</v>
      </c>
      <c r="E184" s="1">
        <v>0</v>
      </c>
      <c r="F184" s="1">
        <v>0</v>
      </c>
      <c r="G184" s="2">
        <f t="shared" si="0"/>
        <v>29943.385979999999</v>
      </c>
      <c r="H184" s="2">
        <f t="shared" si="1"/>
        <v>2.9999999998835847E-2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1845</v>
      </c>
      <c r="D187" s="1">
        <f>'PR-RAS'!E191</f>
        <v>7605</v>
      </c>
      <c r="E187" s="1">
        <v>0</v>
      </c>
      <c r="F187" s="1">
        <v>0</v>
      </c>
      <c r="G187" s="2">
        <f t="shared" si="0"/>
        <v>3172.23</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400</v>
      </c>
      <c r="D188" s="1">
        <f>'PR-RAS'!E192</f>
        <v>800</v>
      </c>
      <c r="E188" s="1">
        <v>0</v>
      </c>
      <c r="F188" s="1">
        <v>0</v>
      </c>
      <c r="G188" s="2">
        <f t="shared" si="0"/>
        <v>374</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17425</v>
      </c>
      <c r="D189" s="1">
        <f>'PR-RAS'!E193</f>
        <v>26649.040000000001</v>
      </c>
      <c r="E189" s="1">
        <v>0</v>
      </c>
      <c r="F189" s="1">
        <v>0</v>
      </c>
      <c r="G189" s="2">
        <f t="shared" si="0"/>
        <v>13295.939040000001</v>
      </c>
      <c r="H189" s="2">
        <f t="shared" si="1"/>
        <v>4.0000000000873115E-2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16575</v>
      </c>
      <c r="E190" s="1">
        <v>0</v>
      </c>
      <c r="F190" s="1">
        <v>0</v>
      </c>
      <c r="G190" s="2">
        <f t="shared" si="0"/>
        <v>6265.35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5095</v>
      </c>
      <c r="D191" s="1">
        <f>'PR-RAS'!E195</f>
        <v>17800.990000000002</v>
      </c>
      <c r="E191" s="1">
        <v>0</v>
      </c>
      <c r="F191" s="1">
        <v>0</v>
      </c>
      <c r="G191" s="2">
        <f t="shared" si="0"/>
        <v>7732.4262000000008</v>
      </c>
      <c r="H191" s="2">
        <f t="shared" si="1"/>
        <v>9.9999999983992893E-3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4145</v>
      </c>
      <c r="D192" s="1">
        <f>'PR-RAS'!E196</f>
        <v>19328.079999999998</v>
      </c>
      <c r="E192" s="1">
        <v>0</v>
      </c>
      <c r="F192" s="1">
        <v>0</v>
      </c>
      <c r="G192" s="2">
        <f t="shared" si="0"/>
        <v>8175.0215599999992</v>
      </c>
      <c r="H192" s="2">
        <f t="shared" si="1"/>
        <v>7.9999999998108251E-2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4145</v>
      </c>
      <c r="D206" s="1">
        <f>'PR-RAS'!E210</f>
        <v>19328.079999999998</v>
      </c>
      <c r="E206" s="1">
        <v>0</v>
      </c>
      <c r="F206" s="1">
        <v>0</v>
      </c>
      <c r="G206" s="2">
        <f t="shared" si="0"/>
        <v>8774.237799999999</v>
      </c>
      <c r="H206" s="2">
        <f t="shared" si="1"/>
        <v>7.9999999998108251E-2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4145</v>
      </c>
      <c r="D207" s="1">
        <f>'PR-RAS'!E211</f>
        <v>5384.87</v>
      </c>
      <c r="E207" s="1">
        <v>0</v>
      </c>
      <c r="F207" s="1">
        <v>0</v>
      </c>
      <c r="G207" s="2">
        <f t="shared" si="0"/>
        <v>3072.4364399999999</v>
      </c>
      <c r="H207" s="2">
        <f t="shared" si="1"/>
        <v>0.13000000000010914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13943.21</v>
      </c>
      <c r="E209" s="1">
        <v>0</v>
      </c>
      <c r="F209" s="1">
        <v>0</v>
      </c>
      <c r="G209" s="2">
        <f t="shared" si="0"/>
        <v>5800.3753599999991</v>
      </c>
      <c r="H209" s="2">
        <f t="shared" si="1"/>
        <v>0.20999999999912689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115139</v>
      </c>
      <c r="D248" s="1">
        <f>'PR-RAS'!E252</f>
        <v>102723.45</v>
      </c>
      <c r="E248" s="1">
        <v>0</v>
      </c>
      <c r="F248" s="1">
        <v>0</v>
      </c>
      <c r="G248" s="2">
        <f t="shared" si="0"/>
        <v>79184.717300000004</v>
      </c>
      <c r="H248" s="2">
        <f t="shared" si="1"/>
        <v>0.44999999999708962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115139</v>
      </c>
      <c r="D255" s="1">
        <f>'PR-RAS'!E259</f>
        <v>102723.45</v>
      </c>
      <c r="E255" s="1">
        <v>0</v>
      </c>
      <c r="F255" s="1">
        <v>0</v>
      </c>
      <c r="G255" s="2">
        <f t="shared" si="0"/>
        <v>81428.818600000013</v>
      </c>
      <c r="H255" s="2">
        <f t="shared" si="1"/>
        <v>0.44999999999708962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7670</v>
      </c>
      <c r="D256" s="1">
        <f>'PR-RAS'!E260</f>
        <v>0</v>
      </c>
      <c r="E256" s="1">
        <v>0</v>
      </c>
      <c r="F256" s="1">
        <v>0</v>
      </c>
      <c r="G256" s="2">
        <f t="shared" si="0"/>
        <v>1955.8500000000001</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107469</v>
      </c>
      <c r="D257" s="1">
        <f>'PR-RAS'!E261</f>
        <v>102723.45</v>
      </c>
      <c r="E257" s="1">
        <v>0</v>
      </c>
      <c r="F257" s="1">
        <v>0</v>
      </c>
      <c r="G257" s="2">
        <f t="shared" si="0"/>
        <v>80106.470400000006</v>
      </c>
      <c r="H257" s="2">
        <f t="shared" si="1"/>
        <v>0.44999999999708962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6856830</v>
      </c>
      <c r="D285" s="1">
        <f>'PR-RAS'!E289</f>
        <v>7212035.7200000007</v>
      </c>
      <c r="E285" s="1">
        <v>0</v>
      </c>
      <c r="F285" s="1">
        <v>0</v>
      </c>
      <c r="G285" s="2">
        <f t="shared" si="8"/>
        <v>6043776.0089600002</v>
      </c>
      <c r="H285" s="2">
        <f t="shared" si="9"/>
        <v>0.27999999932944775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242985</v>
      </c>
      <c r="D286" s="1">
        <f>'PR-RAS'!E290</f>
        <v>0</v>
      </c>
      <c r="E286" s="1">
        <v>0</v>
      </c>
      <c r="F286" s="1">
        <v>0</v>
      </c>
      <c r="G286" s="2">
        <f t="shared" si="8"/>
        <v>69250.724999999991</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110487.20000000112</v>
      </c>
      <c r="E287" s="1">
        <v>0</v>
      </c>
      <c r="F287" s="1">
        <v>0</v>
      </c>
      <c r="G287" s="2">
        <f t="shared" si="8"/>
        <v>63198.678400000637</v>
      </c>
      <c r="H287" s="2">
        <f t="shared" si="9"/>
        <v>0.20000000111758709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121446</v>
      </c>
      <c r="D288" s="1">
        <f>'PR-RAS'!E292</f>
        <v>96707</v>
      </c>
      <c r="E288" s="1">
        <v>0</v>
      </c>
      <c r="F288" s="1">
        <v>0</v>
      </c>
      <c r="G288" s="2">
        <f t="shared" si="8"/>
        <v>90364.819999999992</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180040</v>
      </c>
      <c r="D345" s="1">
        <f>'PR-RAS'!E350</f>
        <v>216673</v>
      </c>
      <c r="E345" s="1">
        <v>0</v>
      </c>
      <c r="F345" s="1">
        <v>0</v>
      </c>
      <c r="G345" s="2">
        <f t="shared" si="8"/>
        <v>211004.78399999999</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180040</v>
      </c>
      <c r="D358" s="1">
        <f>'PR-RAS'!E363</f>
        <v>216673</v>
      </c>
      <c r="E358" s="1">
        <v>0</v>
      </c>
      <c r="F358" s="1">
        <v>0</v>
      </c>
      <c r="G358" s="2">
        <f t="shared" si="8"/>
        <v>218978.802</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38386</v>
      </c>
      <c r="D364" s="1">
        <f>'PR-RAS'!E369</f>
        <v>78222.210000000006</v>
      </c>
      <c r="E364" s="1">
        <v>0</v>
      </c>
      <c r="F364" s="1">
        <v>0</v>
      </c>
      <c r="G364" s="2">
        <f t="shared" si="8"/>
        <v>70723.442460000006</v>
      </c>
      <c r="H364" s="2">
        <f t="shared" si="9"/>
        <v>0.21000000000640284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32770</v>
      </c>
      <c r="D365" s="1">
        <f>'PR-RAS'!E370</f>
        <v>70650</v>
      </c>
      <c r="E365" s="1">
        <v>0</v>
      </c>
      <c r="F365" s="1">
        <v>0</v>
      </c>
      <c r="G365" s="2">
        <f t="shared" si="8"/>
        <v>63361.479999999996</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5616</v>
      </c>
      <c r="D371" s="1">
        <f>'PR-RAS'!E376</f>
        <v>7572.21</v>
      </c>
      <c r="E371" s="1">
        <v>0</v>
      </c>
      <c r="F371" s="1">
        <v>0</v>
      </c>
      <c r="G371" s="2">
        <f t="shared" si="8"/>
        <v>7681.3553999999995</v>
      </c>
      <c r="H371" s="2">
        <f t="shared" si="9"/>
        <v>0.21000000000003638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141654</v>
      </c>
      <c r="D378" s="1">
        <f>'PR-RAS'!E383</f>
        <v>138450.79</v>
      </c>
      <c r="E378" s="1">
        <v>0</v>
      </c>
      <c r="F378" s="1">
        <v>0</v>
      </c>
      <c r="G378" s="2">
        <f t="shared" si="8"/>
        <v>157795.45366</v>
      </c>
      <c r="H378" s="2">
        <f t="shared" si="9"/>
        <v>0.20999999999185093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141654</v>
      </c>
      <c r="D379" s="1">
        <f>'PR-RAS'!E384</f>
        <v>138450.79</v>
      </c>
      <c r="E379" s="1">
        <v>0</v>
      </c>
      <c r="F379" s="1">
        <v>0</v>
      </c>
      <c r="G379" s="2">
        <f t="shared" si="8"/>
        <v>158214.00924000001</v>
      </c>
      <c r="H379" s="2">
        <f t="shared" si="9"/>
        <v>0.20999999999185093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180040</v>
      </c>
      <c r="D403" s="1">
        <f>'PR-RAS'!E408</f>
        <v>216673</v>
      </c>
      <c r="E403" s="1">
        <v>0</v>
      </c>
      <c r="F403" s="1">
        <v>0</v>
      </c>
      <c r="G403" s="2">
        <f t="shared" si="8"/>
        <v>246581.17200000002</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121446</v>
      </c>
      <c r="E404" s="1">
        <v>0</v>
      </c>
      <c r="F404" s="1">
        <v>0</v>
      </c>
      <c r="G404" s="2">
        <f t="shared" si="8"/>
        <v>97885.47600000001</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7099815</v>
      </c>
      <c r="D407" s="1">
        <f>'PR-RAS'!E412</f>
        <v>7101548.5199999996</v>
      </c>
      <c r="E407" s="1">
        <v>0</v>
      </c>
      <c r="F407" s="1">
        <v>0</v>
      </c>
      <c r="G407" s="2">
        <f t="shared" si="8"/>
        <v>8648982.2882400006</v>
      </c>
      <c r="H407" s="2">
        <f t="shared" si="9"/>
        <v>0.48000000044703484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7036870</v>
      </c>
      <c r="D408" s="1">
        <f>'PR-RAS'!E413</f>
        <v>7428708.7200000007</v>
      </c>
      <c r="E408" s="1">
        <v>0</v>
      </c>
      <c r="F408" s="1">
        <v>0</v>
      </c>
      <c r="G408" s="2">
        <f t="shared" si="8"/>
        <v>8910974.9880800005</v>
      </c>
      <c r="H408" s="2">
        <f t="shared" si="9"/>
        <v>0.27999999932944775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62945</v>
      </c>
      <c r="D409" s="1">
        <f>'PR-RAS'!E414</f>
        <v>0</v>
      </c>
      <c r="E409" s="1">
        <v>0</v>
      </c>
      <c r="F409" s="1">
        <v>0</v>
      </c>
      <c r="G409" s="2">
        <f t="shared" si="8"/>
        <v>25681.559999999998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327160.20000000112</v>
      </c>
      <c r="E410" s="1">
        <v>0</v>
      </c>
      <c r="F410" s="1">
        <v>0</v>
      </c>
      <c r="G410" s="2">
        <f t="shared" si="8"/>
        <v>267617.04360000091</v>
      </c>
      <c r="H410" s="2">
        <f t="shared" si="9"/>
        <v>0.20000000111758709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121446</v>
      </c>
      <c r="D411" s="1">
        <f>'PR-RAS'!E416</f>
        <v>218153</v>
      </c>
      <c r="E411" s="1">
        <v>0</v>
      </c>
      <c r="F411" s="1">
        <v>0</v>
      </c>
      <c r="G411" s="2">
        <f t="shared" si="8"/>
        <v>228678.31999999998</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87684</v>
      </c>
      <c r="D632" s="1">
        <f>'PR-RAS'!E638</f>
        <v>121446</v>
      </c>
      <c r="E632" s="1">
        <v>0</v>
      </c>
      <c r="F632" s="1">
        <v>0</v>
      </c>
      <c r="G632" s="2">
        <f t="shared" si="10"/>
        <v>208593.45600000001</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7099815</v>
      </c>
      <c r="D633" s="1">
        <f>'PR-RAS'!E639</f>
        <v>7101548.5199999996</v>
      </c>
      <c r="E633" s="1">
        <v>0</v>
      </c>
      <c r="F633" s="1">
        <v>0</v>
      </c>
      <c r="G633" s="2">
        <f t="shared" si="10"/>
        <v>13463440.40928</v>
      </c>
      <c r="H633" s="2">
        <f t="shared" si="11"/>
        <v>0.48000000044703484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7036870</v>
      </c>
      <c r="D634" s="1">
        <f>'PR-RAS'!E640</f>
        <v>7428708.7200000007</v>
      </c>
      <c r="E634" s="1">
        <v>0</v>
      </c>
      <c r="F634" s="1">
        <v>0</v>
      </c>
      <c r="G634" s="2">
        <f t="shared" si="10"/>
        <v>13859083.949520001</v>
      </c>
      <c r="H634" s="2">
        <f t="shared" si="11"/>
        <v>0.27999999932944775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62945</v>
      </c>
      <c r="D635" s="1">
        <f>'PR-RAS'!E641</f>
        <v>0</v>
      </c>
      <c r="E635" s="1">
        <v>0</v>
      </c>
      <c r="F635" s="1">
        <v>0</v>
      </c>
      <c r="G635" s="2">
        <f t="shared" si="10"/>
        <v>39907.129999999997</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327160.20000000112</v>
      </c>
      <c r="E636" s="1">
        <v>0</v>
      </c>
      <c r="F636" s="1">
        <v>0</v>
      </c>
      <c r="G636" s="2">
        <f t="shared" si="10"/>
        <v>415493.45400000142</v>
      </c>
      <c r="H636" s="2">
        <f t="shared" si="11"/>
        <v>0.20000000111758709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33762</v>
      </c>
      <c r="D637" s="1">
        <f>'PR-RAS'!E643</f>
        <v>96707</v>
      </c>
      <c r="E637" s="1">
        <v>0</v>
      </c>
      <c r="F637" s="1">
        <v>0</v>
      </c>
      <c r="G637" s="2">
        <f t="shared" si="10"/>
        <v>144483.93600000002</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96707</v>
      </c>
      <c r="D639" s="1">
        <f>'PR-RAS'!E645</f>
        <v>0</v>
      </c>
      <c r="E639" s="1">
        <v>0</v>
      </c>
      <c r="F639" s="1">
        <v>0</v>
      </c>
      <c r="G639" s="2">
        <f t="shared" si="10"/>
        <v>61699.065999999999</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230453.20000000112</v>
      </c>
      <c r="E640" s="1">
        <v>0</v>
      </c>
      <c r="F640" s="1">
        <v>0</v>
      </c>
      <c r="G640" s="2">
        <f t="shared" si="10"/>
        <v>294519.18960000144</v>
      </c>
      <c r="H640" s="2">
        <f t="shared" si="11"/>
        <v>0.20000000111758709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318780</v>
      </c>
      <c r="D641" s="1">
        <f>'PR-RAS'!E647</f>
        <v>391222.17</v>
      </c>
      <c r="E641" s="1">
        <v>0</v>
      </c>
      <c r="F641" s="1">
        <v>0</v>
      </c>
      <c r="G641" s="2">
        <f t="shared" si="10"/>
        <v>704783.57759999996</v>
      </c>
      <c r="H641" s="2">
        <f t="shared" si="11"/>
        <v>0.16999999998370185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319196</v>
      </c>
      <c r="D642" s="1">
        <f>'PR-RAS'!E649</f>
        <v>321092.7</v>
      </c>
      <c r="E642" s="1">
        <v>0</v>
      </c>
      <c r="F642" s="1">
        <v>0</v>
      </c>
      <c r="G642" s="2">
        <f t="shared" si="10"/>
        <v>616245.47739999997</v>
      </c>
      <c r="H642" s="2">
        <f t="shared" si="11"/>
        <v>0.29999999998835847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1293618</v>
      </c>
      <c r="D643" s="1">
        <f>'PR-RAS'!E650</f>
        <v>1138447.57</v>
      </c>
      <c r="E643" s="1">
        <v>0</v>
      </c>
      <c r="F643" s="1">
        <v>0</v>
      </c>
      <c r="G643" s="2">
        <f t="shared" si="10"/>
        <v>2292269.4358800002</v>
      </c>
      <c r="H643" s="2">
        <f t="shared" si="11"/>
        <v>0.42999999993480742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1291722</v>
      </c>
      <c r="D644" s="1">
        <f>'PR-RAS'!E651</f>
        <v>1347559.93</v>
      </c>
      <c r="E644" s="1">
        <v>0</v>
      </c>
      <c r="F644" s="1">
        <v>0</v>
      </c>
      <c r="G644" s="2">
        <f t="shared" si="10"/>
        <v>2563539.31598</v>
      </c>
      <c r="H644" s="2">
        <f t="shared" si="11"/>
        <v>7.000000006519258E-2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321092</v>
      </c>
      <c r="D645" s="1">
        <f>'PR-RAS'!E652</f>
        <v>111980.34000000008</v>
      </c>
      <c r="E645" s="1">
        <v>0</v>
      </c>
      <c r="F645" s="1">
        <v>0</v>
      </c>
      <c r="G645" s="2">
        <f t="shared" si="10"/>
        <v>351013.92592000013</v>
      </c>
      <c r="H645" s="2">
        <f t="shared" si="11"/>
        <v>0.34000000008381903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v>
      </c>
      <c r="D647" s="1">
        <f>'PR-RAS'!E654</f>
        <v>45</v>
      </c>
      <c r="E647" s="1">
        <v>0</v>
      </c>
      <c r="F647" s="1">
        <v>0</v>
      </c>
      <c r="G647" s="2">
        <f t="shared" si="10"/>
        <v>87.210000000000008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41</v>
      </c>
      <c r="D649" s="1">
        <f>'PR-RAS'!E656</f>
        <v>41</v>
      </c>
      <c r="E649" s="1">
        <v>0</v>
      </c>
      <c r="F649" s="1">
        <v>0</v>
      </c>
      <c r="G649" s="2">
        <f t="shared" si="10"/>
        <v>79.704000000000008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5357843</v>
      </c>
      <c r="D669" s="1">
        <f>'PR-RAS'!E676</f>
        <v>5523646.2999999998</v>
      </c>
      <c r="E669" s="1">
        <v>0</v>
      </c>
      <c r="F669" s="1">
        <v>0</v>
      </c>
      <c r="G669" s="2">
        <f t="shared" si="10"/>
        <v>10958630.580800001</v>
      </c>
      <c r="H669" s="2">
        <f t="shared" si="11"/>
        <v>0.29999999981373549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132625</v>
      </c>
      <c r="D670" s="1">
        <f>'PR-RAS'!E677</f>
        <v>133202.75</v>
      </c>
      <c r="E670" s="1">
        <v>0</v>
      </c>
      <c r="F670" s="1">
        <v>0</v>
      </c>
      <c r="G670" s="2">
        <f t="shared" si="10"/>
        <v>266951.4045</v>
      </c>
      <c r="H670" s="2">
        <f t="shared" si="11"/>
        <v>0.25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430443</v>
      </c>
      <c r="D703" s="1">
        <f>'PR-RAS'!E710</f>
        <v>345762.04</v>
      </c>
      <c r="E703" s="1">
        <v>0</v>
      </c>
      <c r="F703" s="1">
        <v>0</v>
      </c>
      <c r="G703" s="2">
        <f t="shared" si="10"/>
        <v>787620.89015999995</v>
      </c>
      <c r="H703" s="2">
        <f t="shared" si="11"/>
        <v>3.9999999979045242E-2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15773</v>
      </c>
      <c r="D709" s="1">
        <f>'PR-RAS'!E716</f>
        <v>13746.33</v>
      </c>
      <c r="E709" s="1">
        <v>0</v>
      </c>
      <c r="F709" s="1">
        <v>0</v>
      </c>
      <c r="G709" s="2">
        <f t="shared" si="10"/>
        <v>30632.08728</v>
      </c>
      <c r="H709" s="2">
        <f t="shared" si="11"/>
        <v>0.32999999999992724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22330</v>
      </c>
      <c r="D710" s="1">
        <f>'PR-RAS'!E717</f>
        <v>14410.7</v>
      </c>
      <c r="E710" s="1">
        <v>0</v>
      </c>
      <c r="F710" s="1">
        <v>0</v>
      </c>
      <c r="G710" s="2">
        <f t="shared" si="10"/>
        <v>36266.342599999996</v>
      </c>
      <c r="H710" s="2">
        <f t="shared" si="11"/>
        <v>0.2999999999992724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145009</v>
      </c>
      <c r="D711" s="1">
        <f>'PR-RAS'!E718</f>
        <v>163917.31</v>
      </c>
      <c r="E711" s="1">
        <v>0</v>
      </c>
      <c r="F711" s="1">
        <v>0</v>
      </c>
      <c r="G711" s="2">
        <f t="shared" si="10"/>
        <v>335718.97019999998</v>
      </c>
      <c r="H711" s="2">
        <f t="shared" si="11"/>
        <v>0.30999999999767169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1102</v>
      </c>
      <c r="D712" s="1">
        <f>'PR-RAS'!E719</f>
        <v>0</v>
      </c>
      <c r="E712" s="1">
        <v>0</v>
      </c>
      <c r="F712" s="1">
        <v>0</v>
      </c>
      <c r="G712" s="2">
        <f t="shared" si="10"/>
        <v>783.52199999999993</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21805</v>
      </c>
      <c r="D713" s="1">
        <f>'PR-RAS'!E720</f>
        <v>25723.45</v>
      </c>
      <c r="E713" s="1">
        <v>0</v>
      </c>
      <c r="F713" s="1">
        <v>0</v>
      </c>
      <c r="G713" s="2">
        <f t="shared" si="10"/>
        <v>52155.352799999993</v>
      </c>
      <c r="H713" s="2">
        <f t="shared" si="11"/>
        <v>0.4500000000007276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3890.24</v>
      </c>
      <c r="E715" s="1">
        <v>0</v>
      </c>
      <c r="F715" s="1">
        <v>0</v>
      </c>
      <c r="G715" s="2">
        <f t="shared" si="10"/>
        <v>5555.2627199999997</v>
      </c>
      <c r="H715" s="2">
        <f t="shared" si="11"/>
        <v>0.23999999999978172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7670</v>
      </c>
      <c r="D812" s="1">
        <f>'PR-RAS'!E819</f>
        <v>0</v>
      </c>
      <c r="E812" s="1">
        <v>0</v>
      </c>
      <c r="F812" s="1">
        <v>0</v>
      </c>
      <c r="G812" s="2">
        <f t="shared" si="18"/>
        <v>6220.3700000000008</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107469</v>
      </c>
      <c r="D821" s="1">
        <f>'PR-RAS'!E828</f>
        <v>102723.45</v>
      </c>
      <c r="E821" s="1">
        <v>0</v>
      </c>
      <c r="F821" s="1">
        <v>0</v>
      </c>
      <c r="G821" s="2">
        <f t="shared" si="18"/>
        <v>256591.038</v>
      </c>
      <c r="H821" s="2">
        <f t="shared" si="19"/>
        <v>0.44999999999708962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7968987</v>
      </c>
      <c r="D984" s="6">
        <f>BILANCA!E6</f>
        <v>7874494.1599999983</v>
      </c>
      <c r="E984" s="6">
        <v>0</v>
      </c>
      <c r="F984" s="6">
        <v>0</v>
      </c>
      <c r="G984" s="7">
        <f t="shared" ref="G984:G1241" si="22">B984/1000*C984+B984/500*D984</f>
        <v>23717.975319999998</v>
      </c>
      <c r="H984" s="7">
        <f t="shared" si="19"/>
        <v>0.15999999828636646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7146440</v>
      </c>
      <c r="D985" s="1">
        <f>BILANCA!E7</f>
        <v>7210000.9899999984</v>
      </c>
      <c r="E985" s="1">
        <v>0</v>
      </c>
      <c r="F985" s="1">
        <v>0</v>
      </c>
      <c r="G985" s="2">
        <f t="shared" si="22"/>
        <v>43132.883959999992</v>
      </c>
      <c r="H985" s="2">
        <f t="shared" si="19"/>
        <v>1.0000001639127731E-2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2595610</v>
      </c>
      <c r="D986" s="1">
        <f>BILANCA!E8</f>
        <v>2595609.69</v>
      </c>
      <c r="E986" s="1">
        <v>0</v>
      </c>
      <c r="F986" s="1">
        <v>0</v>
      </c>
      <c r="G986" s="2">
        <f t="shared" si="22"/>
        <v>23360.488140000001</v>
      </c>
      <c r="H986" s="2">
        <f t="shared" si="19"/>
        <v>0.31000000005587935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2595610</v>
      </c>
      <c r="D987" s="1">
        <f>BILANCA!E9</f>
        <v>2595609.69</v>
      </c>
      <c r="E987" s="1">
        <v>0</v>
      </c>
      <c r="F987" s="1">
        <v>0</v>
      </c>
      <c r="G987" s="2">
        <f t="shared" si="22"/>
        <v>31147.317519999997</v>
      </c>
      <c r="H987" s="2">
        <f t="shared" si="19"/>
        <v>0.31000000005587935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4550830</v>
      </c>
      <c r="D990" s="1">
        <f>BILANCA!E12</f>
        <v>4614391.2999999989</v>
      </c>
      <c r="E990" s="1">
        <v>0</v>
      </c>
      <c r="F990" s="1">
        <v>0</v>
      </c>
      <c r="G990" s="2">
        <f t="shared" si="22"/>
        <v>96457.288199999981</v>
      </c>
      <c r="H990" s="2">
        <f t="shared" si="19"/>
        <v>0.29999999888241291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4204459</v>
      </c>
      <c r="D991" s="1">
        <f>BILANCA!E13</f>
        <v>4027255.2499999991</v>
      </c>
      <c r="E991" s="1">
        <v>0</v>
      </c>
      <c r="F991" s="1">
        <v>0</v>
      </c>
      <c r="G991" s="2">
        <f t="shared" si="22"/>
        <v>98071.755999999994</v>
      </c>
      <c r="H991" s="2">
        <f t="shared" si="19"/>
        <v>0.24999999906867743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11022180</v>
      </c>
      <c r="D993" s="1">
        <f>BILANCA!E15</f>
        <v>11022180.029999999</v>
      </c>
      <c r="E993" s="1">
        <v>0</v>
      </c>
      <c r="F993" s="1">
        <v>0</v>
      </c>
      <c r="G993" s="2">
        <f t="shared" si="22"/>
        <v>330665.40059999999</v>
      </c>
      <c r="H993" s="2">
        <f t="shared" si="19"/>
        <v>2.9999999329447746E-2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6817721</v>
      </c>
      <c r="D996" s="1">
        <f>BILANCA!E18</f>
        <v>6994924.7800000003</v>
      </c>
      <c r="E996" s="1">
        <v>0</v>
      </c>
      <c r="F996" s="1">
        <v>0</v>
      </c>
      <c r="G996" s="2">
        <f t="shared" si="22"/>
        <v>270498.41727999999</v>
      </c>
      <c r="H996" s="2">
        <f t="shared" si="19"/>
        <v>0.21999999973922968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102314.45999999996</v>
      </c>
      <c r="E997" s="1">
        <v>0</v>
      </c>
      <c r="F997" s="1">
        <v>0</v>
      </c>
      <c r="G997" s="2">
        <f t="shared" si="22"/>
        <v>2864.8048799999992</v>
      </c>
      <c r="H997" s="2">
        <f t="shared" si="19"/>
        <v>0.4599999999627471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1121940</v>
      </c>
      <c r="D998" s="1">
        <f>BILANCA!E20</f>
        <v>1137374.8</v>
      </c>
      <c r="E998" s="1">
        <v>0</v>
      </c>
      <c r="F998" s="1">
        <v>0</v>
      </c>
      <c r="G998" s="2">
        <f t="shared" si="22"/>
        <v>50950.343999999997</v>
      </c>
      <c r="H998" s="2">
        <f t="shared" si="19"/>
        <v>0.19999999995343387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44651</v>
      </c>
      <c r="D999" s="1">
        <f>BILANCA!E21</f>
        <v>44650.73</v>
      </c>
      <c r="E999" s="1">
        <v>0</v>
      </c>
      <c r="F999" s="1">
        <v>0</v>
      </c>
      <c r="G999" s="2">
        <f t="shared" si="22"/>
        <v>2143.23936</v>
      </c>
      <c r="H999" s="2">
        <f t="shared" si="19"/>
        <v>0.26999999999679858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95238</v>
      </c>
      <c r="D1000" s="1">
        <f>BILANCA!E22</f>
        <v>95237.91</v>
      </c>
      <c r="E1000" s="1">
        <v>0</v>
      </c>
      <c r="F1000" s="1">
        <v>0</v>
      </c>
      <c r="G1000" s="2">
        <f t="shared" si="22"/>
        <v>4857.1349400000008</v>
      </c>
      <c r="H1000" s="2">
        <f t="shared" si="19"/>
        <v>8.999999999650754E-2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90905</v>
      </c>
      <c r="D1002" s="1">
        <f>BILANCA!E24</f>
        <v>90905.44</v>
      </c>
      <c r="E1002" s="1">
        <v>0</v>
      </c>
      <c r="F1002" s="1">
        <v>0</v>
      </c>
      <c r="G1002" s="2">
        <f t="shared" si="22"/>
        <v>5181.6017199999997</v>
      </c>
      <c r="H1002" s="2">
        <f t="shared" si="19"/>
        <v>0.44000000000232831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19552</v>
      </c>
      <c r="D1003" s="1">
        <f>BILANCA!E25</f>
        <v>19522.490000000002</v>
      </c>
      <c r="E1003" s="1">
        <v>0</v>
      </c>
      <c r="F1003" s="1">
        <v>0</v>
      </c>
      <c r="G1003" s="2">
        <f t="shared" si="22"/>
        <v>1171.9396000000002</v>
      </c>
      <c r="H1003" s="2">
        <f t="shared" si="19"/>
        <v>0.49000000000160071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348881</v>
      </c>
      <c r="D1004" s="1">
        <f>BILANCA!E26</f>
        <v>382413.82</v>
      </c>
      <c r="E1004" s="1">
        <v>0</v>
      </c>
      <c r="F1004" s="1">
        <v>0</v>
      </c>
      <c r="G1004" s="2">
        <f t="shared" si="22"/>
        <v>23387.881440000001</v>
      </c>
      <c r="H1004" s="2">
        <f t="shared" si="19"/>
        <v>0.17999999999301508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1721167</v>
      </c>
      <c r="D1006" s="1">
        <f>BILANCA!E28</f>
        <v>1667790.73</v>
      </c>
      <c r="E1006" s="1">
        <v>0</v>
      </c>
      <c r="F1006" s="1">
        <v>0</v>
      </c>
      <c r="G1006" s="2">
        <f t="shared" si="22"/>
        <v>116305.21458</v>
      </c>
      <c r="H1006" s="2">
        <f t="shared" si="19"/>
        <v>0.27000000001862645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344371</v>
      </c>
      <c r="D1013" s="1">
        <f>BILANCA!E35</f>
        <v>482821.58999999997</v>
      </c>
      <c r="E1013" s="1">
        <v>0</v>
      </c>
      <c r="F1013" s="1">
        <v>0</v>
      </c>
      <c r="G1013" s="2">
        <f t="shared" si="22"/>
        <v>39300.425399999993</v>
      </c>
      <c r="H1013" s="2">
        <f t="shared" si="19"/>
        <v>0.41000000003259629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643837</v>
      </c>
      <c r="D1014" s="1">
        <f>BILANCA!E36</f>
        <v>782287.6</v>
      </c>
      <c r="E1014" s="1">
        <v>0</v>
      </c>
      <c r="F1014" s="1">
        <v>0</v>
      </c>
      <c r="G1014" s="2">
        <f t="shared" si="22"/>
        <v>68460.778200000001</v>
      </c>
      <c r="H1014" s="2">
        <f t="shared" si="19"/>
        <v>0.40000000002328306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299466</v>
      </c>
      <c r="D1018" s="1">
        <f>BILANCA!E40</f>
        <v>299466.01</v>
      </c>
      <c r="E1018" s="1">
        <v>0</v>
      </c>
      <c r="F1018" s="1">
        <v>0</v>
      </c>
      <c r="G1018" s="2">
        <f t="shared" si="22"/>
        <v>31443.930700000004</v>
      </c>
      <c r="H1018" s="2">
        <f t="shared" si="19"/>
        <v>1.0000000009313226E-2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2000</v>
      </c>
      <c r="D1023" s="1">
        <f>BILANCA!E45</f>
        <v>2000</v>
      </c>
      <c r="E1023" s="1">
        <v>0</v>
      </c>
      <c r="F1023" s="1">
        <v>0</v>
      </c>
      <c r="G1023" s="2">
        <f t="shared" si="22"/>
        <v>240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2000</v>
      </c>
      <c r="D1025" s="1">
        <f>BILANCA!E47</f>
        <v>2000</v>
      </c>
      <c r="E1025" s="1">
        <v>0</v>
      </c>
      <c r="F1025" s="1">
        <v>0</v>
      </c>
      <c r="G1025" s="2">
        <f t="shared" si="22"/>
        <v>252</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366444</v>
      </c>
      <c r="D1032" s="1">
        <f>BILANCA!E54</f>
        <v>376639.58</v>
      </c>
      <c r="E1032" s="1">
        <v>0</v>
      </c>
      <c r="F1032" s="1">
        <v>0</v>
      </c>
      <c r="G1032" s="2">
        <f t="shared" si="22"/>
        <v>54866.434840000002</v>
      </c>
      <c r="H1032" s="2">
        <f t="shared" si="19"/>
        <v>0.41999999998370185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366444</v>
      </c>
      <c r="D1033" s="1">
        <f>BILANCA!E55</f>
        <v>376639.58</v>
      </c>
      <c r="E1033" s="1">
        <v>0</v>
      </c>
      <c r="F1033" s="1">
        <v>0</v>
      </c>
      <c r="G1033" s="2">
        <f t="shared" si="22"/>
        <v>55986.15800000001</v>
      </c>
      <c r="H1033" s="2">
        <f t="shared" si="19"/>
        <v>0.41999999998370185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822547</v>
      </c>
      <c r="D1046" s="1">
        <f>BILANCA!E68</f>
        <v>664493.16999999993</v>
      </c>
      <c r="E1046" s="1">
        <v>0</v>
      </c>
      <c r="F1046" s="1">
        <v>0</v>
      </c>
      <c r="G1046" s="2">
        <f t="shared" si="22"/>
        <v>135546.60042</v>
      </c>
      <c r="H1046" s="2">
        <f t="shared" si="19"/>
        <v>0.16999999992549419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321092</v>
      </c>
      <c r="D1047" s="1">
        <f>BILANCA!E69</f>
        <v>111980.34</v>
      </c>
      <c r="E1047" s="1">
        <v>0</v>
      </c>
      <c r="F1047" s="1">
        <v>0</v>
      </c>
      <c r="G1047" s="2">
        <f t="shared" si="22"/>
        <v>34883.371520000001</v>
      </c>
      <c r="H1047" s="2">
        <f t="shared" si="19"/>
        <v>0.33999999999650754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321092</v>
      </c>
      <c r="D1048" s="1">
        <f>BILANCA!E70</f>
        <v>111980.34</v>
      </c>
      <c r="E1048" s="1">
        <v>0</v>
      </c>
      <c r="F1048" s="1">
        <v>0</v>
      </c>
      <c r="G1048" s="2">
        <f t="shared" si="22"/>
        <v>35428.424200000001</v>
      </c>
      <c r="H1048" s="2">
        <f t="shared" si="19"/>
        <v>0.33999999999650754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321092</v>
      </c>
      <c r="D1050" s="1">
        <f>BILANCA!E72</f>
        <v>111980.34</v>
      </c>
      <c r="E1050" s="1">
        <v>0</v>
      </c>
      <c r="F1050" s="1">
        <v>0</v>
      </c>
      <c r="G1050" s="2">
        <f t="shared" si="22"/>
        <v>36518.529560000003</v>
      </c>
      <c r="H1050" s="2">
        <f t="shared" si="19"/>
        <v>0.33999999999650754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182675</v>
      </c>
      <c r="D1056" s="1">
        <f>BILANCA!E78</f>
        <v>161290.66</v>
      </c>
      <c r="E1056" s="1">
        <v>0</v>
      </c>
      <c r="F1056" s="1">
        <v>0</v>
      </c>
      <c r="G1056" s="2">
        <f t="shared" si="22"/>
        <v>36883.711360000001</v>
      </c>
      <c r="H1056" s="2">
        <f t="shared" si="19"/>
        <v>0.33999999999650754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182675</v>
      </c>
      <c r="D1064" s="1">
        <f>BILANCA!E86</f>
        <v>161290.66</v>
      </c>
      <c r="E1064" s="1">
        <v>0</v>
      </c>
      <c r="F1064" s="1">
        <v>0</v>
      </c>
      <c r="G1064" s="2">
        <f t="shared" si="22"/>
        <v>40925.761920000004</v>
      </c>
      <c r="H1064" s="2">
        <f t="shared" si="19"/>
        <v>0.33999999999650754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318780</v>
      </c>
      <c r="D1148" s="1">
        <f>BILANCA!E170</f>
        <v>391222.17</v>
      </c>
      <c r="E1148" s="1">
        <v>0</v>
      </c>
      <c r="F1148" s="1">
        <v>0</v>
      </c>
      <c r="G1148" s="2">
        <f t="shared" si="22"/>
        <v>181702.01610000001</v>
      </c>
      <c r="H1148" s="2">
        <f t="shared" si="23"/>
        <v>0.16999999998370185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318780</v>
      </c>
      <c r="D1151" s="1">
        <f>BILANCA!E173</f>
        <v>391222.17</v>
      </c>
      <c r="E1151" s="1">
        <v>0</v>
      </c>
      <c r="F1151" s="1">
        <v>0</v>
      </c>
      <c r="G1151" s="2">
        <f t="shared" si="22"/>
        <v>185005.68912000002</v>
      </c>
      <c r="H1151" s="2">
        <f t="shared" si="23"/>
        <v>0.16999999998370185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7968987</v>
      </c>
      <c r="D1152" s="1">
        <f>BILANCA!E175</f>
        <v>7874494.1599999992</v>
      </c>
      <c r="E1152" s="1">
        <v>0</v>
      </c>
      <c r="F1152" s="1">
        <v>0</v>
      </c>
      <c r="G1152" s="2">
        <f t="shared" si="22"/>
        <v>4008337.8290799996</v>
      </c>
      <c r="H1152" s="2">
        <f t="shared" si="23"/>
        <v>0.15999999921768904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777549</v>
      </c>
      <c r="D1153" s="1">
        <f>BILANCA!E176</f>
        <v>852155.14</v>
      </c>
      <c r="E1153" s="1">
        <v>0</v>
      </c>
      <c r="F1153" s="1">
        <v>0</v>
      </c>
      <c r="G1153" s="2">
        <f t="shared" si="22"/>
        <v>421916.07760000002</v>
      </c>
      <c r="H1153" s="2">
        <f t="shared" si="23"/>
        <v>0.14000000001396984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770696</v>
      </c>
      <c r="D1154" s="1">
        <f>BILANCA!E177</f>
        <v>834641.78</v>
      </c>
      <c r="E1154" s="1">
        <v>0</v>
      </c>
      <c r="F1154" s="1">
        <v>0</v>
      </c>
      <c r="G1154" s="2">
        <f t="shared" si="22"/>
        <v>417236.50476000004</v>
      </c>
      <c r="H1154" s="2">
        <f t="shared" si="23"/>
        <v>0.21999999997206032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367690</v>
      </c>
      <c r="D1155" s="1">
        <f>BILANCA!E178</f>
        <v>455261.43</v>
      </c>
      <c r="E1155" s="1">
        <v>0</v>
      </c>
      <c r="F1155" s="1">
        <v>0</v>
      </c>
      <c r="G1155" s="2">
        <f t="shared" si="22"/>
        <v>219852.61191999997</v>
      </c>
      <c r="H1155" s="2">
        <f t="shared" si="23"/>
        <v>0.42999999999301508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197369</v>
      </c>
      <c r="D1156" s="1">
        <f>BILANCA!E179</f>
        <v>175218.13</v>
      </c>
      <c r="E1156" s="1">
        <v>0</v>
      </c>
      <c r="F1156" s="1">
        <v>0</v>
      </c>
      <c r="G1156" s="2">
        <f t="shared" si="22"/>
        <v>94770.309979999991</v>
      </c>
      <c r="H1156" s="2">
        <f t="shared" si="23"/>
        <v>0.13000000000465661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637</v>
      </c>
      <c r="D1157" s="1">
        <f>BILANCA!E180</f>
        <v>1013</v>
      </c>
      <c r="E1157" s="1">
        <v>0</v>
      </c>
      <c r="F1157" s="1">
        <v>0</v>
      </c>
      <c r="G1157" s="2">
        <f t="shared" si="22"/>
        <v>463.36199999999997</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637</v>
      </c>
      <c r="D1160" s="1">
        <f>BILANCA!E183</f>
        <v>1013</v>
      </c>
      <c r="E1160" s="1">
        <v>0</v>
      </c>
      <c r="F1160" s="1">
        <v>0</v>
      </c>
      <c r="G1160" s="2">
        <f t="shared" si="22"/>
        <v>471.351</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205000</v>
      </c>
      <c r="D1165" s="1">
        <f>BILANCA!E188</f>
        <v>203149.22</v>
      </c>
      <c r="E1165" s="1">
        <v>0</v>
      </c>
      <c r="F1165" s="1">
        <v>0</v>
      </c>
      <c r="G1165" s="2">
        <f t="shared" si="22"/>
        <v>111256.31608</v>
      </c>
      <c r="H1165" s="2">
        <f t="shared" si="23"/>
        <v>0.22000000000116415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6853</v>
      </c>
      <c r="D1166" s="1">
        <f>BILANCA!E189</f>
        <v>17513.36</v>
      </c>
      <c r="E1166" s="1">
        <v>0</v>
      </c>
      <c r="F1166" s="1">
        <v>0</v>
      </c>
      <c r="G1166" s="2">
        <f t="shared" si="22"/>
        <v>7663.9887600000002</v>
      </c>
      <c r="H1166" s="2">
        <f t="shared" si="23"/>
        <v>0.36000000000058208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7191438</v>
      </c>
      <c r="D1214" s="1">
        <f>BILANCA!E237</f>
        <v>7022339.0199999996</v>
      </c>
      <c r="E1214" s="1">
        <v>0</v>
      </c>
      <c r="F1214" s="1">
        <v>0</v>
      </c>
      <c r="G1214" s="2">
        <f t="shared" si="22"/>
        <v>4905542.8052399997</v>
      </c>
      <c r="H1214" s="2">
        <f t="shared" si="23"/>
        <v>1.9999999552965164E-2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7094731</v>
      </c>
      <c r="D1215" s="1">
        <f>BILANCA!E238</f>
        <v>7252792.2199999997</v>
      </c>
      <c r="E1215" s="1">
        <v>0</v>
      </c>
      <c r="F1215" s="1">
        <v>0</v>
      </c>
      <c r="G1215" s="2">
        <f t="shared" si="22"/>
        <v>5011273.1820800006</v>
      </c>
      <c r="H1215" s="2">
        <f t="shared" si="23"/>
        <v>0.21999999973922968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7094731</v>
      </c>
      <c r="D1216" s="1">
        <f>BILANCA!E239</f>
        <v>7252792.2199999997</v>
      </c>
      <c r="E1216" s="1">
        <v>0</v>
      </c>
      <c r="F1216" s="1">
        <v>0</v>
      </c>
      <c r="G1216" s="2">
        <f t="shared" si="22"/>
        <v>5032873.4975199997</v>
      </c>
      <c r="H1216" s="2">
        <f t="shared" si="23"/>
        <v>0.21999999973922968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7094731</v>
      </c>
      <c r="D1217" s="1">
        <f>BILANCA!E240</f>
        <v>7252792.2199999997</v>
      </c>
      <c r="E1217" s="1">
        <v>0</v>
      </c>
      <c r="F1217" s="1">
        <v>0</v>
      </c>
      <c r="G1217" s="2">
        <f t="shared" si="22"/>
        <v>5054473.8129600007</v>
      </c>
      <c r="H1217" s="2">
        <f t="shared" si="23"/>
        <v>0.21999999973922968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96707</v>
      </c>
      <c r="D1222" s="1">
        <f>BILANCA!E245</f>
        <v>-230453.2</v>
      </c>
      <c r="E1222" s="1">
        <v>0</v>
      </c>
      <c r="F1222" s="1">
        <v>0</v>
      </c>
      <c r="G1222" s="2">
        <f t="shared" si="22"/>
        <v>-87043.656600000002</v>
      </c>
      <c r="H1222" s="2">
        <f t="shared" si="23"/>
        <v>0.20000000001164153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96707</v>
      </c>
      <c r="D1223" s="1">
        <f>BILANCA!E246</f>
        <v>0</v>
      </c>
      <c r="E1223" s="1">
        <v>0</v>
      </c>
      <c r="F1223" s="1">
        <v>0</v>
      </c>
      <c r="G1223" s="2">
        <f t="shared" si="22"/>
        <v>23209.68</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96707</v>
      </c>
      <c r="D1225" s="1">
        <f>BILANCA!E248</f>
        <v>0</v>
      </c>
      <c r="E1225" s="1">
        <v>0</v>
      </c>
      <c r="F1225" s="1">
        <v>0</v>
      </c>
      <c r="G1225" s="2">
        <f t="shared" si="22"/>
        <v>23403.094000000001</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230453.2</v>
      </c>
      <c r="E1227" s="1">
        <v>0</v>
      </c>
      <c r="F1227" s="1">
        <v>0</v>
      </c>
      <c r="G1227" s="2">
        <f t="shared" si="22"/>
        <v>112461.16160000001</v>
      </c>
      <c r="H1227" s="2">
        <f t="shared" si="23"/>
        <v>0.20000000001164153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230453.2</v>
      </c>
      <c r="E1228" s="1">
        <v>0</v>
      </c>
      <c r="F1228" s="1">
        <v>0</v>
      </c>
      <c r="G1228" s="2">
        <f t="shared" si="22"/>
        <v>112922.068</v>
      </c>
      <c r="H1228" s="2">
        <f t="shared" si="23"/>
        <v>0.20000000001164153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398579</v>
      </c>
      <c r="D1236" s="1">
        <f>BILANCA!E259</f>
        <v>308350.88</v>
      </c>
      <c r="E1236" s="1">
        <v>0</v>
      </c>
      <c r="F1236" s="1">
        <v>0</v>
      </c>
      <c r="G1236" s="2">
        <f t="shared" si="22"/>
        <v>256866.03227999998</v>
      </c>
      <c r="H1236" s="2">
        <f t="shared" si="23"/>
        <v>0.11999999999534339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398579</v>
      </c>
      <c r="D1237" s="1">
        <f>BILANCA!E260</f>
        <v>308350.88</v>
      </c>
      <c r="E1237" s="1">
        <v>0</v>
      </c>
      <c r="F1237" s="1">
        <v>0</v>
      </c>
      <c r="G1237" s="2">
        <f t="shared" si="22"/>
        <v>257881.31304000004</v>
      </c>
      <c r="H1237" s="2">
        <f t="shared" si="23"/>
        <v>0.11999999999534339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113.13</v>
      </c>
      <c r="E1247" s="1">
        <v>0</v>
      </c>
      <c r="F1247" s="1">
        <v>0</v>
      </c>
      <c r="G1247" s="2">
        <f t="shared" si="24"/>
        <v>59.732640000000004</v>
      </c>
      <c r="H1247" s="2">
        <f t="shared" si="23"/>
        <v>0.12999999999999545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770696</v>
      </c>
      <c r="D1263" s="1">
        <f>BILANCA!E287</f>
        <v>834641.78</v>
      </c>
      <c r="E1263" s="1">
        <v>0</v>
      </c>
      <c r="F1263" s="1">
        <v>0</v>
      </c>
      <c r="G1263" s="2">
        <f t="shared" si="24"/>
        <v>683194.27680000011</v>
      </c>
      <c r="H1263" s="2">
        <f t="shared" si="23"/>
        <v>0.21999999997206032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6853</v>
      </c>
      <c r="D1265" s="1">
        <f>BILANCA!E289</f>
        <v>17513.36</v>
      </c>
      <c r="E1265" s="1">
        <v>0</v>
      </c>
      <c r="F1265" s="1">
        <v>0</v>
      </c>
      <c r="G1265" s="2">
        <f t="shared" si="24"/>
        <v>11810.081039999999</v>
      </c>
      <c r="H1265" s="2">
        <f t="shared" si="23"/>
        <v>0.36000000000058208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7036870</v>
      </c>
      <c r="D1408" s="1">
        <f>'RAS-funkcijski'!E114</f>
        <v>7428708.7199999997</v>
      </c>
      <c r="E1408" s="1">
        <v>0</v>
      </c>
      <c r="F1408" s="1">
        <v>0</v>
      </c>
      <c r="G1408" s="2">
        <f t="shared" si="24"/>
        <v>2408371.6184</v>
      </c>
      <c r="H1408" s="2">
        <f t="shared" si="27"/>
        <v>0.28000000026077032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7036870</v>
      </c>
      <c r="D1409" s="1">
        <f>'RAS-funkcijski'!E115</f>
        <v>7428708.7199999997</v>
      </c>
      <c r="E1409" s="1">
        <v>0</v>
      </c>
      <c r="F1409" s="1">
        <v>0</v>
      </c>
      <c r="G1409" s="2">
        <f t="shared" si="24"/>
        <v>2430265.9058400001</v>
      </c>
      <c r="H1409" s="2">
        <f t="shared" si="27"/>
        <v>0.28000000026077032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7036870</v>
      </c>
      <c r="D1411" s="1">
        <f>'RAS-funkcijski'!E117</f>
        <v>7428708.7199999997</v>
      </c>
      <c r="E1411" s="1">
        <v>0</v>
      </c>
      <c r="F1411" s="1">
        <v>0</v>
      </c>
      <c r="G1411" s="2">
        <f t="shared" si="24"/>
        <v>2474054.4807200003</v>
      </c>
      <c r="H1411" s="2">
        <f t="shared" si="27"/>
        <v>0.28000000026077032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7036870</v>
      </c>
      <c r="D1435" s="13">
        <f>'RAS-funkcijski'!E141</f>
        <v>7428708.7199999997</v>
      </c>
      <c r="E1435" s="13">
        <v>0</v>
      </c>
      <c r="F1435" s="13">
        <v>0</v>
      </c>
      <c r="G1435" s="14">
        <f t="shared" si="24"/>
        <v>2999517.37928</v>
      </c>
      <c r="H1435" s="14">
        <f t="shared" si="27"/>
        <v>0.28000000026077032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777548.49</v>
      </c>
      <c r="D1480" s="6"/>
      <c r="E1480" s="6">
        <v>0</v>
      </c>
      <c r="F1480" s="6">
        <v>0</v>
      </c>
      <c r="G1480" s="7">
        <f t="shared" ref="G1480:G1580" si="34">B1480/1000*C1480</f>
        <v>777.54849000000002</v>
      </c>
      <c r="H1480" s="7">
        <f t="shared" ref="H1480:H1580" si="35">ABS(C1480-ROUND(C1480,0))</f>
        <v>0.48999999999068677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7269896.0900000008</v>
      </c>
      <c r="D1481" s="1">
        <v>0</v>
      </c>
      <c r="E1481" s="1">
        <v>0</v>
      </c>
      <c r="F1481" s="1">
        <v>0</v>
      </c>
      <c r="G1481" s="2">
        <f t="shared" si="34"/>
        <v>14539.792180000002</v>
      </c>
      <c r="H1481" s="2">
        <f t="shared" si="35"/>
        <v>9.0000000782310963E-2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7067850.5900000008</v>
      </c>
      <c r="D1483" s="1">
        <v>0</v>
      </c>
      <c r="E1483" s="1">
        <v>0</v>
      </c>
      <c r="F1483" s="1">
        <v>0</v>
      </c>
      <c r="G1483" s="2">
        <f t="shared" si="34"/>
        <v>28271.402360000004</v>
      </c>
      <c r="H1483" s="2">
        <f t="shared" si="35"/>
        <v>0.40999999921768904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5879457.3200000003</v>
      </c>
      <c r="D1484" s="1">
        <v>0</v>
      </c>
      <c r="E1484" s="1">
        <v>0</v>
      </c>
      <c r="F1484" s="1">
        <v>0</v>
      </c>
      <c r="G1484" s="2">
        <f t="shared" si="34"/>
        <v>29397.286600000003</v>
      </c>
      <c r="H1484" s="2">
        <f t="shared" si="35"/>
        <v>0.32000000029802322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1058527.74</v>
      </c>
      <c r="D1485" s="1">
        <v>0</v>
      </c>
      <c r="E1485" s="1">
        <v>0</v>
      </c>
      <c r="F1485" s="1">
        <v>0</v>
      </c>
      <c r="G1485" s="2">
        <f t="shared" si="34"/>
        <v>6351.16644</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5757.73</v>
      </c>
      <c r="D1486" s="1">
        <v>0</v>
      </c>
      <c r="E1486" s="1">
        <v>0</v>
      </c>
      <c r="F1486" s="1">
        <v>0</v>
      </c>
      <c r="G1486" s="2">
        <f t="shared" si="34"/>
        <v>40.304109999999994</v>
      </c>
      <c r="H1486" s="2">
        <f t="shared" si="35"/>
        <v>0.27000000000043656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102723.45</v>
      </c>
      <c r="D1489" s="1">
        <v>0</v>
      </c>
      <c r="E1489" s="1">
        <v>0</v>
      </c>
      <c r="F1489" s="1">
        <v>0</v>
      </c>
      <c r="G1489" s="2">
        <f t="shared" si="34"/>
        <v>1027.2345</v>
      </c>
      <c r="H1489" s="2">
        <f t="shared" si="35"/>
        <v>0.44999999999708962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21384.35</v>
      </c>
      <c r="D1491" s="1">
        <v>0</v>
      </c>
      <c r="E1491" s="1">
        <v>0</v>
      </c>
      <c r="F1491" s="1">
        <v>0</v>
      </c>
      <c r="G1491" s="2">
        <f t="shared" si="34"/>
        <v>256.61219999999997</v>
      </c>
      <c r="H1491" s="2">
        <f t="shared" si="35"/>
        <v>0.34999999999854481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202045.5</v>
      </c>
      <c r="D1492" s="1">
        <v>0</v>
      </c>
      <c r="E1492" s="1">
        <v>0</v>
      </c>
      <c r="F1492" s="1">
        <v>0</v>
      </c>
      <c r="G1492" s="2">
        <f t="shared" si="34"/>
        <v>2626.5915</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7195289.4399999995</v>
      </c>
      <c r="D1499" s="1">
        <v>0</v>
      </c>
      <c r="E1499" s="1">
        <v>0</v>
      </c>
      <c r="F1499" s="1">
        <v>0</v>
      </c>
      <c r="G1499" s="2">
        <f t="shared" si="34"/>
        <v>143905.78879999998</v>
      </c>
      <c r="H1499" s="2">
        <f t="shared" si="35"/>
        <v>0.43999999947845936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7003904.1999999993</v>
      </c>
      <c r="D1501" s="1">
        <v>0</v>
      </c>
      <c r="E1501" s="1">
        <v>0</v>
      </c>
      <c r="F1501" s="1">
        <v>0</v>
      </c>
      <c r="G1501" s="2">
        <f t="shared" si="34"/>
        <v>154085.89239999998</v>
      </c>
      <c r="H1501" s="2">
        <f t="shared" si="35"/>
        <v>0.19999999925494194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5894609.0199999996</v>
      </c>
      <c r="D1502" s="1">
        <v>0</v>
      </c>
      <c r="E1502" s="1">
        <v>0</v>
      </c>
      <c r="F1502" s="1">
        <v>0</v>
      </c>
      <c r="G1502" s="2">
        <f t="shared" si="34"/>
        <v>135576.00745999999</v>
      </c>
      <c r="H1502" s="2">
        <f t="shared" si="35"/>
        <v>1.9999999552965164E-2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1080678.45</v>
      </c>
      <c r="D1503" s="1">
        <v>0</v>
      </c>
      <c r="E1503" s="1">
        <v>0</v>
      </c>
      <c r="F1503" s="1">
        <v>0</v>
      </c>
      <c r="G1503" s="2">
        <f t="shared" si="34"/>
        <v>25936.282800000001</v>
      </c>
      <c r="H1503" s="2">
        <f t="shared" si="35"/>
        <v>0.44999999995343387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5381.38</v>
      </c>
      <c r="D1504" s="1">
        <v>0</v>
      </c>
      <c r="E1504" s="1">
        <v>0</v>
      </c>
      <c r="F1504" s="1">
        <v>0</v>
      </c>
      <c r="G1504" s="2">
        <f t="shared" si="34"/>
        <v>134.53450000000001</v>
      </c>
      <c r="H1504" s="2">
        <f t="shared" si="35"/>
        <v>0.38000000000010914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23235.35</v>
      </c>
      <c r="D1509" s="1">
        <v>0</v>
      </c>
      <c r="E1509" s="1">
        <v>0</v>
      </c>
      <c r="F1509" s="1">
        <v>0</v>
      </c>
      <c r="G1509" s="2">
        <f t="shared" si="34"/>
        <v>697.06049999999993</v>
      </c>
      <c r="H1509" s="2">
        <f t="shared" si="35"/>
        <v>0.34999999999854481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191385.24</v>
      </c>
      <c r="D1510" s="1">
        <v>0</v>
      </c>
      <c r="E1510" s="1">
        <v>0</v>
      </c>
      <c r="F1510" s="1">
        <v>0</v>
      </c>
      <c r="G1510" s="2">
        <f t="shared" si="34"/>
        <v>5932.9424399999998</v>
      </c>
      <c r="H1510" s="2">
        <f t="shared" si="35"/>
        <v>0.23999999999068677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852155.14000000153</v>
      </c>
      <c r="D1517" s="1">
        <v>0</v>
      </c>
      <c r="E1517" s="1">
        <v>0</v>
      </c>
      <c r="F1517" s="1">
        <v>0</v>
      </c>
      <c r="G1517" s="2">
        <f t="shared" si="34"/>
        <v>32381.895320000058</v>
      </c>
      <c r="H1517" s="2">
        <f t="shared" si="35"/>
        <v>0.14000000152736902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852155.14</v>
      </c>
      <c r="D1576" s="1">
        <v>0</v>
      </c>
      <c r="E1576" s="1">
        <v>0</v>
      </c>
      <c r="F1576" s="1">
        <v>0</v>
      </c>
      <c r="G1576" s="2">
        <f t="shared" si="34"/>
        <v>82659.048580000002</v>
      </c>
      <c r="H1576" s="2">
        <f t="shared" si="35"/>
        <v>0.14000000001396984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852155.14</v>
      </c>
      <c r="D1578" s="1">
        <v>0</v>
      </c>
      <c r="E1578" s="1">
        <v>0</v>
      </c>
      <c r="F1578" s="1">
        <v>0</v>
      </c>
      <c r="G1578" s="2">
        <f t="shared" si="34"/>
        <v>84363.358860000008</v>
      </c>
      <c r="H1578" s="2">
        <f t="shared" si="35"/>
        <v>0.14000000001396984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13367</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23"/>
      <c r="F8" s="314" t="s">
        <v>31</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32</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t="s">
        <v>34</v>
      </c>
      <c r="E10" s="323"/>
      <c r="F10" s="314" t="s">
        <v>35</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36</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32" t="s">
        <v>40</v>
      </c>
      <c r="C15" s="333"/>
      <c r="D15" s="333"/>
      <c r="E15" s="333"/>
      <c r="F15" s="334"/>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7099815</v>
      </c>
      <c r="I16" s="172">
        <f>'PR-RAS'!E6</f>
        <v>7101548.5199999996</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6856830</v>
      </c>
      <c r="I17" s="172">
        <f>'PR-RAS'!E151</f>
        <v>7212035.7200000007</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96707</v>
      </c>
      <c r="I18" s="172">
        <f>'PR-RAS'!E645</f>
        <v>0</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230453.20000000112</v>
      </c>
      <c r="J19" s="4"/>
      <c r="K19" s="4"/>
      <c r="L19" s="4"/>
      <c r="M19" s="4"/>
      <c r="N19" s="4"/>
      <c r="O19" s="4"/>
      <c r="P19" s="4"/>
      <c r="Q19" s="4"/>
      <c r="R19" s="4"/>
      <c r="S19" s="4"/>
      <c r="T19" s="4"/>
      <c r="U19" s="4"/>
      <c r="V19" s="4"/>
      <c r="W19" s="4"/>
      <c r="X19" s="4"/>
    </row>
    <row r="20" spans="1:24" ht="12.75" customHeight="1" x14ac:dyDescent="0.2">
      <c r="A20" s="329" t="s">
        <v>31</v>
      </c>
      <c r="B20" s="335" t="str">
        <f>BILANCA!B7</f>
        <v>Nefinancijska imovina (šifre 01+02+03+04+05+06)</v>
      </c>
      <c r="C20" s="336"/>
      <c r="D20" s="336"/>
      <c r="E20" s="336"/>
      <c r="F20" s="337"/>
      <c r="G20" s="159" t="str">
        <f>BILANCA!C7</f>
        <v>B002</v>
      </c>
      <c r="H20" s="174">
        <f>BILANCA!D7</f>
        <v>7146440</v>
      </c>
      <c r="I20" s="175">
        <f>BILANCA!E7</f>
        <v>7210000.9899999984</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822547</v>
      </c>
      <c r="I21" s="177">
        <f>BILANCA!E68</f>
        <v>664493.16999999993</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777549</v>
      </c>
      <c r="I22" s="177">
        <f>BILANCA!E176</f>
        <v>852155.14</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7191438</v>
      </c>
      <c r="I23" s="179">
        <f>BILANCA!E237</f>
        <v>7022339.0199999996</v>
      </c>
      <c r="J23" s="4"/>
      <c r="K23" s="4"/>
      <c r="L23" s="4"/>
      <c r="M23" s="4"/>
      <c r="N23" s="4"/>
      <c r="O23" s="4"/>
      <c r="P23" s="4"/>
      <c r="Q23" s="4"/>
      <c r="R23" s="4"/>
      <c r="S23" s="4"/>
      <c r="T23" s="4"/>
      <c r="U23" s="4"/>
      <c r="V23" s="4"/>
      <c r="W23" s="4"/>
      <c r="X23" s="4"/>
    </row>
    <row r="24" spans="1:24" ht="12.75" customHeight="1" x14ac:dyDescent="0.2">
      <c r="A24" s="329" t="s">
        <v>44</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7036870</v>
      </c>
      <c r="I27" s="177">
        <f>'RAS-funkcijski'!E114</f>
        <v>7428708.7199999997</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7036870</v>
      </c>
      <c r="I28" s="181">
        <f>'RAS-funkcijski'!E141</f>
        <v>7428708.7199999997</v>
      </c>
      <c r="J28" s="4"/>
      <c r="K28" s="4"/>
      <c r="L28" s="4"/>
      <c r="M28" s="4"/>
      <c r="N28" s="4"/>
      <c r="O28" s="4"/>
      <c r="P28" s="4"/>
      <c r="Q28" s="4"/>
      <c r="R28" s="4"/>
      <c r="S28" s="4"/>
      <c r="T28" s="4"/>
      <c r="U28" s="4"/>
      <c r="V28" s="4"/>
      <c r="W28" s="4"/>
      <c r="X28" s="4"/>
    </row>
    <row r="29" spans="1:24" ht="12.75" customHeight="1" x14ac:dyDescent="0.2">
      <c r="A29" s="329" t="s">
        <v>35</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35" t="str">
        <f>OBVEZE!B5</f>
        <v>Stanje obveza 1. siječnja (=stanju obveza iz Izvještaja o obvezama na 31. prosinca prethodne godine)</v>
      </c>
      <c r="C33" s="336"/>
      <c r="D33" s="336"/>
      <c r="E33" s="336"/>
      <c r="F33" s="337"/>
      <c r="G33" s="159" t="str">
        <f>OBVEZE!C5</f>
        <v>V001</v>
      </c>
      <c r="H33" s="182" t="s">
        <v>45</v>
      </c>
      <c r="I33" s="183">
        <f>OBVEZE!D5</f>
        <v>777548.49</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45</v>
      </c>
      <c r="I34" s="177">
        <f>OBVEZE!D42</f>
        <v>852155.14000000153</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45</v>
      </c>
      <c r="I36" s="181">
        <f>OBVEZE!D101</f>
        <v>852155.14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46</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389" zoomScaleNormal="100" workbookViewId="0">
      <selection activeCell="E155" sqref="E15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7099815</v>
      </c>
      <c r="E6" s="53">
        <f>E7+E44+E50+E82+E106+E124+E133+E139</f>
        <v>7101548.5199999996</v>
      </c>
      <c r="F6" s="54">
        <f t="shared" ref="F6:F131" si="0">IF(D6&lt;&gt;0,IF(E6/D6&gt;=100,"&gt;&gt;100",E6/D6*100),"-")</f>
        <v>100.02441641085014</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5490468</v>
      </c>
      <c r="E50" s="53">
        <f>E51+E54+E59+E62+E65+E68+E71+E74+E77</f>
        <v>5656849.0499999998</v>
      </c>
      <c r="F50" s="54">
        <f t="shared" si="0"/>
        <v>103.03036189264741</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5490468</v>
      </c>
      <c r="E68" s="53">
        <f t="shared" si="15"/>
        <v>5656849.0499999998</v>
      </c>
      <c r="F68" s="54">
        <f t="shared" si="0"/>
        <v>103.03036189264741</v>
      </c>
    </row>
    <row r="69" spans="1:6" ht="12.75" customHeight="1" x14ac:dyDescent="0.2">
      <c r="A69" s="55" t="s">
        <v>180</v>
      </c>
      <c r="B69" s="87" t="s">
        <v>181</v>
      </c>
      <c r="C69" s="52" t="s">
        <v>180</v>
      </c>
      <c r="D69" s="244">
        <v>5357843</v>
      </c>
      <c r="E69" s="244">
        <v>5523646.2999999998</v>
      </c>
      <c r="F69" s="54">
        <f t="shared" si="0"/>
        <v>103.09459049098677</v>
      </c>
    </row>
    <row r="70" spans="1:6" ht="24" x14ac:dyDescent="0.2">
      <c r="A70" s="55" t="s">
        <v>182</v>
      </c>
      <c r="B70" s="87" t="s">
        <v>183</v>
      </c>
      <c r="C70" s="52" t="s">
        <v>182</v>
      </c>
      <c r="D70" s="244">
        <v>132625</v>
      </c>
      <c r="E70" s="244">
        <v>133202.75</v>
      </c>
      <c r="F70" s="54">
        <f t="shared" si="0"/>
        <v>100.43562676720074</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0</v>
      </c>
      <c r="F74" s="54" t="str">
        <f t="shared" si="0"/>
        <v>-</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8</v>
      </c>
      <c r="E82" s="53">
        <f t="shared" si="19"/>
        <v>0.05</v>
      </c>
      <c r="F82" s="54">
        <f t="shared" si="0"/>
        <v>0.625</v>
      </c>
    </row>
    <row r="83" spans="1:6" ht="12.75" customHeight="1" x14ac:dyDescent="0.2">
      <c r="A83" s="55">
        <v>641</v>
      </c>
      <c r="B83" s="87" t="s">
        <v>208</v>
      </c>
      <c r="C83" s="52" t="s">
        <v>209</v>
      </c>
      <c r="D83" s="53">
        <f t="shared" ref="D83:E83" si="20">SUM(D84:D90)</f>
        <v>8</v>
      </c>
      <c r="E83" s="53">
        <f t="shared" si="20"/>
        <v>0.05</v>
      </c>
      <c r="F83" s="54">
        <f t="shared" si="0"/>
        <v>0.625</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8</v>
      </c>
      <c r="E85" s="244">
        <v>0.05</v>
      </c>
      <c r="F85" s="54">
        <f t="shared" si="0"/>
        <v>0.625</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430443</v>
      </c>
      <c r="E106" s="53">
        <f t="shared" si="23"/>
        <v>345762.04</v>
      </c>
      <c r="F106" s="54">
        <f t="shared" si="0"/>
        <v>80.327021231614864</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430443</v>
      </c>
      <c r="E112" s="53">
        <f t="shared" si="25"/>
        <v>345762.04</v>
      </c>
      <c r="F112" s="54">
        <f t="shared" si="0"/>
        <v>80.327021231614864</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430443</v>
      </c>
      <c r="E117" s="244">
        <v>345762.04</v>
      </c>
      <c r="F117" s="54">
        <f t="shared" si="0"/>
        <v>80.327021231614864</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14700</v>
      </c>
      <c r="E124" s="53">
        <f t="shared" si="27"/>
        <v>13000</v>
      </c>
      <c r="F124" s="54">
        <f t="shared" si="0"/>
        <v>88.435374149659864</v>
      </c>
    </row>
    <row r="125" spans="1:6" ht="12.75" customHeight="1" x14ac:dyDescent="0.2">
      <c r="A125" s="55">
        <v>661</v>
      </c>
      <c r="B125" s="88" t="s">
        <v>292</v>
      </c>
      <c r="C125" s="52" t="s">
        <v>293</v>
      </c>
      <c r="D125" s="53">
        <f t="shared" ref="D125:E125" si="28">SUM(D126:D127)</f>
        <v>14700</v>
      </c>
      <c r="E125" s="53">
        <f t="shared" si="28"/>
        <v>13000</v>
      </c>
      <c r="F125" s="54">
        <f t="shared" si="0"/>
        <v>88.435374149659864</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14700</v>
      </c>
      <c r="E127" s="244">
        <v>13000</v>
      </c>
      <c r="F127" s="54">
        <f t="shared" si="0"/>
        <v>88.435374149659864</v>
      </c>
    </row>
    <row r="128" spans="1:6" ht="24" x14ac:dyDescent="0.2">
      <c r="A128" s="55">
        <v>663</v>
      </c>
      <c r="B128" s="233" t="s">
        <v>298</v>
      </c>
      <c r="C128" s="52" t="s">
        <v>299</v>
      </c>
      <c r="D128" s="53">
        <f t="shared" ref="D128:E128" si="29">SUM(D129:D132)</f>
        <v>0</v>
      </c>
      <c r="E128" s="53">
        <f t="shared" si="29"/>
        <v>0</v>
      </c>
      <c r="F128" s="54" t="str">
        <f t="shared" si="0"/>
        <v>-</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1164196</v>
      </c>
      <c r="E133" s="53">
        <f t="shared" si="30"/>
        <v>1085937.3799999999</v>
      </c>
      <c r="F133" s="54">
        <f t="shared" ref="F133:F223" si="31">IF(D133&lt;&gt;0,IF(E133/D133&gt;=100,"&gt;&gt;100",E133/D133*100),"-")</f>
        <v>93.277882762009128</v>
      </c>
    </row>
    <row r="134" spans="1:6" ht="24" x14ac:dyDescent="0.2">
      <c r="A134" s="55">
        <v>671</v>
      </c>
      <c r="B134" s="234" t="s">
        <v>310</v>
      </c>
      <c r="C134" s="52" t="s">
        <v>311</v>
      </c>
      <c r="D134" s="53">
        <f t="shared" ref="D134:E134" si="32">SUM(D135:D137)</f>
        <v>1164196</v>
      </c>
      <c r="E134" s="53">
        <f t="shared" si="32"/>
        <v>1085937.3799999999</v>
      </c>
      <c r="F134" s="54">
        <f t="shared" si="31"/>
        <v>93.277882762009128</v>
      </c>
    </row>
    <row r="135" spans="1:6" ht="12.75" customHeight="1" x14ac:dyDescent="0.2">
      <c r="A135" s="55">
        <v>6711</v>
      </c>
      <c r="B135" s="87" t="s">
        <v>312</v>
      </c>
      <c r="C135" s="52" t="s">
        <v>313</v>
      </c>
      <c r="D135" s="244">
        <v>1129332</v>
      </c>
      <c r="E135" s="244">
        <v>1046188.48</v>
      </c>
      <c r="F135" s="54">
        <f t="shared" si="31"/>
        <v>92.63781421229541</v>
      </c>
    </row>
    <row r="136" spans="1:6" ht="24" x14ac:dyDescent="0.2">
      <c r="A136" s="55">
        <v>6712</v>
      </c>
      <c r="B136" s="234" t="s">
        <v>314</v>
      </c>
      <c r="C136" s="52" t="s">
        <v>315</v>
      </c>
      <c r="D136" s="244">
        <v>34864</v>
      </c>
      <c r="E136" s="244">
        <v>39748.9</v>
      </c>
      <c r="F136" s="54">
        <f t="shared" si="31"/>
        <v>114.01130105553005</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6856830</v>
      </c>
      <c r="E151" s="53">
        <f t="shared" si="35"/>
        <v>7212035.7200000007</v>
      </c>
      <c r="F151" s="54">
        <f t="shared" si="31"/>
        <v>105.18031976875612</v>
      </c>
    </row>
    <row r="152" spans="1:6" ht="12.75" customHeight="1" x14ac:dyDescent="0.2">
      <c r="A152" s="55">
        <v>31</v>
      </c>
      <c r="B152" s="87" t="s">
        <v>345</v>
      </c>
      <c r="C152" s="52" t="s">
        <v>346</v>
      </c>
      <c r="D152" s="53">
        <f t="shared" ref="D152:E152" si="36">D153+D158+D159</f>
        <v>5918233</v>
      </c>
      <c r="E152" s="53">
        <f t="shared" si="36"/>
        <v>5986557.3600000003</v>
      </c>
      <c r="F152" s="54">
        <f t="shared" si="31"/>
        <v>101.15447228927958</v>
      </c>
    </row>
    <row r="153" spans="1:6" ht="12.75" customHeight="1" x14ac:dyDescent="0.2">
      <c r="A153" s="55">
        <v>311</v>
      </c>
      <c r="B153" s="87" t="s">
        <v>347</v>
      </c>
      <c r="C153" s="52" t="s">
        <v>348</v>
      </c>
      <c r="D153" s="53">
        <f t="shared" ref="D153:E153" si="37">SUM(D154:D157)</f>
        <v>4927102</v>
      </c>
      <c r="E153" s="53">
        <f t="shared" si="37"/>
        <v>5001050.2699999996</v>
      </c>
      <c r="F153" s="54">
        <f t="shared" si="31"/>
        <v>101.50084715112453</v>
      </c>
    </row>
    <row r="154" spans="1:6" ht="12.75" customHeight="1" x14ac:dyDescent="0.2">
      <c r="A154" s="55">
        <v>3111</v>
      </c>
      <c r="B154" s="87" t="s">
        <v>349</v>
      </c>
      <c r="C154" s="52" t="s">
        <v>350</v>
      </c>
      <c r="D154" s="244">
        <v>4927102</v>
      </c>
      <c r="E154" s="244">
        <v>5001050.2699999996</v>
      </c>
      <c r="F154" s="54">
        <f t="shared" si="31"/>
        <v>101.50084715112453</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187222</v>
      </c>
      <c r="E158" s="244">
        <v>166320.85999999999</v>
      </c>
      <c r="F158" s="54">
        <f t="shared" si="31"/>
        <v>88.836173099315246</v>
      </c>
    </row>
    <row r="159" spans="1:6" ht="12.75" customHeight="1" x14ac:dyDescent="0.2">
      <c r="A159" s="55">
        <v>313</v>
      </c>
      <c r="B159" s="87" t="s">
        <v>359</v>
      </c>
      <c r="C159" s="52" t="s">
        <v>360</v>
      </c>
      <c r="D159" s="53">
        <f t="shared" ref="D159:E159" si="38">SUM(D160:D162)</f>
        <v>803909</v>
      </c>
      <c r="E159" s="53">
        <f t="shared" si="38"/>
        <v>819186.2300000001</v>
      </c>
      <c r="F159" s="54">
        <f t="shared" si="31"/>
        <v>101.90036807648627</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803909</v>
      </c>
      <c r="E161" s="244">
        <v>818668.06</v>
      </c>
      <c r="F161" s="54">
        <f t="shared" si="31"/>
        <v>101.8359117760841</v>
      </c>
    </row>
    <row r="162" spans="1:6" ht="12.75" customHeight="1" x14ac:dyDescent="0.2">
      <c r="A162" s="55">
        <v>3133</v>
      </c>
      <c r="B162" s="87" t="s">
        <v>364</v>
      </c>
      <c r="C162" s="52" t="s">
        <v>365</v>
      </c>
      <c r="D162" s="244"/>
      <c r="E162" s="244">
        <v>518.16999999999996</v>
      </c>
      <c r="F162" s="54" t="str">
        <f t="shared" si="31"/>
        <v>-</v>
      </c>
    </row>
    <row r="163" spans="1:6" ht="12.75" customHeight="1" x14ac:dyDescent="0.2">
      <c r="A163" s="55">
        <v>32</v>
      </c>
      <c r="B163" s="87" t="s">
        <v>366</v>
      </c>
      <c r="C163" s="52" t="s">
        <v>367</v>
      </c>
      <c r="D163" s="53">
        <f t="shared" ref="D163:E163" si="39">D164+D169+D177+D187+D188</f>
        <v>819313</v>
      </c>
      <c r="E163" s="53">
        <f t="shared" si="39"/>
        <v>1103426.8299999998</v>
      </c>
      <c r="F163" s="54">
        <f t="shared" si="31"/>
        <v>134.67708067612742</v>
      </c>
    </row>
    <row r="164" spans="1:6" ht="12.75" customHeight="1" x14ac:dyDescent="0.2">
      <c r="A164" s="55">
        <v>321</v>
      </c>
      <c r="B164" s="87" t="s">
        <v>368</v>
      </c>
      <c r="C164" s="52" t="s">
        <v>369</v>
      </c>
      <c r="D164" s="53">
        <f t="shared" ref="D164:E164" si="40">SUM(D165:D168)</f>
        <v>201094</v>
      </c>
      <c r="E164" s="53">
        <f t="shared" si="40"/>
        <v>254602.39</v>
      </c>
      <c r="F164" s="54">
        <f t="shared" si="31"/>
        <v>126.60864570797736</v>
      </c>
    </row>
    <row r="165" spans="1:6" ht="12.75" customHeight="1" x14ac:dyDescent="0.2">
      <c r="A165" s="55">
        <v>3211</v>
      </c>
      <c r="B165" s="87" t="s">
        <v>370</v>
      </c>
      <c r="C165" s="52" t="s">
        <v>371</v>
      </c>
      <c r="D165" s="244">
        <v>35454</v>
      </c>
      <c r="E165" s="244">
        <v>66469.75</v>
      </c>
      <c r="F165" s="54">
        <f t="shared" si="31"/>
        <v>187.48166638461103</v>
      </c>
    </row>
    <row r="166" spans="1:6" ht="12.75" customHeight="1" x14ac:dyDescent="0.2">
      <c r="A166" s="55">
        <v>3212</v>
      </c>
      <c r="B166" s="87" t="s">
        <v>372</v>
      </c>
      <c r="C166" s="52" t="s">
        <v>373</v>
      </c>
      <c r="D166" s="244">
        <v>145009</v>
      </c>
      <c r="E166" s="244">
        <v>163917.31</v>
      </c>
      <c r="F166" s="54">
        <f t="shared" si="31"/>
        <v>113.03940445075821</v>
      </c>
    </row>
    <row r="167" spans="1:6" ht="12.75" customHeight="1" x14ac:dyDescent="0.2">
      <c r="A167" s="55">
        <v>3213</v>
      </c>
      <c r="B167" s="87" t="s">
        <v>374</v>
      </c>
      <c r="C167" s="52" t="s">
        <v>375</v>
      </c>
      <c r="D167" s="244">
        <v>20631</v>
      </c>
      <c r="E167" s="244">
        <v>24215.33</v>
      </c>
      <c r="F167" s="54">
        <f t="shared" si="31"/>
        <v>117.37351558334545</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362911</v>
      </c>
      <c r="E169" s="53">
        <f t="shared" si="41"/>
        <v>411909.6</v>
      </c>
      <c r="F169" s="54">
        <f t="shared" si="31"/>
        <v>113.50154721129972</v>
      </c>
    </row>
    <row r="170" spans="1:6" ht="12.75" customHeight="1" x14ac:dyDescent="0.2">
      <c r="A170" s="55">
        <v>3221</v>
      </c>
      <c r="B170" s="87" t="s">
        <v>380</v>
      </c>
      <c r="C170" s="52" t="s">
        <v>381</v>
      </c>
      <c r="D170" s="244">
        <v>70337</v>
      </c>
      <c r="E170" s="244">
        <v>72156.460000000006</v>
      </c>
      <c r="F170" s="54">
        <f t="shared" si="31"/>
        <v>102.58677509703287</v>
      </c>
    </row>
    <row r="171" spans="1:6" ht="12.75" customHeight="1" x14ac:dyDescent="0.2">
      <c r="A171" s="55">
        <v>3222</v>
      </c>
      <c r="B171" s="87" t="s">
        <v>382</v>
      </c>
      <c r="C171" s="52" t="s">
        <v>383</v>
      </c>
      <c r="D171" s="244">
        <v>171207</v>
      </c>
      <c r="E171" s="244">
        <v>187022.87</v>
      </c>
      <c r="F171" s="54">
        <f t="shared" si="31"/>
        <v>109.23786410602369</v>
      </c>
    </row>
    <row r="172" spans="1:6" ht="12.75" customHeight="1" x14ac:dyDescent="0.2">
      <c r="A172" s="55">
        <v>3223</v>
      </c>
      <c r="B172" s="87" t="s">
        <v>384</v>
      </c>
      <c r="C172" s="52" t="s">
        <v>385</v>
      </c>
      <c r="D172" s="244">
        <v>71265</v>
      </c>
      <c r="E172" s="244">
        <v>102654.53</v>
      </c>
      <c r="F172" s="54">
        <f t="shared" si="31"/>
        <v>144.04620781589841</v>
      </c>
    </row>
    <row r="173" spans="1:6" ht="12.75" customHeight="1" x14ac:dyDescent="0.2">
      <c r="A173" s="55">
        <v>3224</v>
      </c>
      <c r="B173" s="87" t="s">
        <v>386</v>
      </c>
      <c r="C173" s="52" t="s">
        <v>387</v>
      </c>
      <c r="D173" s="244">
        <v>13546</v>
      </c>
      <c r="E173" s="244">
        <v>39880.519999999997</v>
      </c>
      <c r="F173" s="54">
        <f t="shared" si="31"/>
        <v>294.40809094935776</v>
      </c>
    </row>
    <row r="174" spans="1:6" ht="12.75" customHeight="1" x14ac:dyDescent="0.2">
      <c r="A174" s="55">
        <v>3225</v>
      </c>
      <c r="B174" s="87" t="s">
        <v>388</v>
      </c>
      <c r="C174" s="52" t="s">
        <v>389</v>
      </c>
      <c r="D174" s="244">
        <v>36556</v>
      </c>
      <c r="E174" s="244">
        <v>10195.219999999999</v>
      </c>
      <c r="F174" s="54">
        <f t="shared" si="31"/>
        <v>27.889320494583654</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c r="F176" s="54" t="str">
        <f t="shared" si="31"/>
        <v>-</v>
      </c>
    </row>
    <row r="177" spans="1:6" ht="12.75" customHeight="1" x14ac:dyDescent="0.2">
      <c r="A177" s="55">
        <v>323</v>
      </c>
      <c r="B177" s="87" t="s">
        <v>394</v>
      </c>
      <c r="C177" s="52" t="s">
        <v>395</v>
      </c>
      <c r="D177" s="53">
        <f t="shared" ref="D177:E177" si="42">SUM(D178:D186)</f>
        <v>230543</v>
      </c>
      <c r="E177" s="53">
        <f t="shared" si="42"/>
        <v>367484.80999999994</v>
      </c>
      <c r="F177" s="54">
        <f t="shared" si="31"/>
        <v>159.39968248873308</v>
      </c>
    </row>
    <row r="178" spans="1:6" ht="12.75" customHeight="1" x14ac:dyDescent="0.2">
      <c r="A178" s="55">
        <v>3231</v>
      </c>
      <c r="B178" s="87" t="s">
        <v>396</v>
      </c>
      <c r="C178" s="52" t="s">
        <v>397</v>
      </c>
      <c r="D178" s="244">
        <v>16905</v>
      </c>
      <c r="E178" s="244">
        <v>18372.240000000002</v>
      </c>
      <c r="F178" s="54">
        <f t="shared" si="31"/>
        <v>108.6793256433008</v>
      </c>
    </row>
    <row r="179" spans="1:6" ht="12.75" customHeight="1" x14ac:dyDescent="0.2">
      <c r="A179" s="55">
        <v>3232</v>
      </c>
      <c r="B179" s="87" t="s">
        <v>398</v>
      </c>
      <c r="C179" s="52" t="s">
        <v>399</v>
      </c>
      <c r="D179" s="244">
        <v>106888</v>
      </c>
      <c r="E179" s="244">
        <v>241522.4</v>
      </c>
      <c r="F179" s="54">
        <f t="shared" si="31"/>
        <v>225.95838634832722</v>
      </c>
    </row>
    <row r="180" spans="1:6" ht="12.75" customHeight="1" x14ac:dyDescent="0.2">
      <c r="A180" s="55">
        <v>3233</v>
      </c>
      <c r="B180" s="87" t="s">
        <v>400</v>
      </c>
      <c r="C180" s="52" t="s">
        <v>401</v>
      </c>
      <c r="D180" s="244">
        <v>11382</v>
      </c>
      <c r="E180" s="244">
        <v>3642.95</v>
      </c>
      <c r="F180" s="54">
        <f t="shared" si="31"/>
        <v>32.00623791952205</v>
      </c>
    </row>
    <row r="181" spans="1:6" ht="12.75" customHeight="1" x14ac:dyDescent="0.2">
      <c r="A181" s="55">
        <v>3234</v>
      </c>
      <c r="B181" s="87" t="s">
        <v>402</v>
      </c>
      <c r="C181" s="52" t="s">
        <v>403</v>
      </c>
      <c r="D181" s="244">
        <v>42431</v>
      </c>
      <c r="E181" s="244">
        <v>34606.199999999997</v>
      </c>
      <c r="F181" s="54">
        <f t="shared" si="31"/>
        <v>81.558765996559117</v>
      </c>
    </row>
    <row r="182" spans="1:6" ht="12.75" customHeight="1" x14ac:dyDescent="0.2">
      <c r="A182" s="55">
        <v>3235</v>
      </c>
      <c r="B182" s="87" t="s">
        <v>404</v>
      </c>
      <c r="C182" s="52" t="s">
        <v>405</v>
      </c>
      <c r="D182" s="244">
        <v>1102</v>
      </c>
      <c r="E182" s="244">
        <v>1724.23</v>
      </c>
      <c r="F182" s="54">
        <f t="shared" si="31"/>
        <v>156.46370235934663</v>
      </c>
    </row>
    <row r="183" spans="1:6" ht="12.75" customHeight="1" x14ac:dyDescent="0.2">
      <c r="A183" s="55">
        <v>3236</v>
      </c>
      <c r="B183" s="87" t="s">
        <v>406</v>
      </c>
      <c r="C183" s="52" t="s">
        <v>407</v>
      </c>
      <c r="D183" s="244">
        <v>21805</v>
      </c>
      <c r="E183" s="244">
        <v>32943.449999999997</v>
      </c>
      <c r="F183" s="54">
        <f t="shared" si="31"/>
        <v>151.08209126347168</v>
      </c>
    </row>
    <row r="184" spans="1:6" ht="12.75" customHeight="1" x14ac:dyDescent="0.2">
      <c r="A184" s="55">
        <v>3237</v>
      </c>
      <c r="B184" s="87" t="s">
        <v>408</v>
      </c>
      <c r="C184" s="52" t="s">
        <v>409</v>
      </c>
      <c r="D184" s="244"/>
      <c r="E184" s="244">
        <v>3890.24</v>
      </c>
      <c r="F184" s="54" t="str">
        <f t="shared" si="31"/>
        <v>-</v>
      </c>
    </row>
    <row r="185" spans="1:6" ht="12.75" customHeight="1" x14ac:dyDescent="0.2">
      <c r="A185" s="55">
        <v>3238</v>
      </c>
      <c r="B185" s="87" t="s">
        <v>410</v>
      </c>
      <c r="C185" s="52" t="s">
        <v>411</v>
      </c>
      <c r="D185" s="244">
        <v>29935</v>
      </c>
      <c r="E185" s="244">
        <v>24658.1</v>
      </c>
      <c r="F185" s="54">
        <f t="shared" si="31"/>
        <v>82.37213963587773</v>
      </c>
    </row>
    <row r="186" spans="1:6" ht="12.75" customHeight="1" x14ac:dyDescent="0.2">
      <c r="A186" s="55">
        <v>3239</v>
      </c>
      <c r="B186" s="87" t="s">
        <v>412</v>
      </c>
      <c r="C186" s="52" t="s">
        <v>413</v>
      </c>
      <c r="D186" s="244">
        <v>95</v>
      </c>
      <c r="E186" s="244">
        <v>6125</v>
      </c>
      <c r="F186" s="54">
        <f t="shared" si="31"/>
        <v>6447.3684210526317</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24765</v>
      </c>
      <c r="E188" s="53">
        <f t="shared" si="43"/>
        <v>69430.03</v>
      </c>
      <c r="F188" s="54">
        <f t="shared" si="31"/>
        <v>280.35546133656368</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v>0</v>
      </c>
      <c r="F190" s="54" t="str">
        <f t="shared" si="31"/>
        <v>-</v>
      </c>
    </row>
    <row r="191" spans="1:6" ht="12.75" customHeight="1" x14ac:dyDescent="0.2">
      <c r="A191" s="55">
        <v>3293</v>
      </c>
      <c r="B191" s="87" t="s">
        <v>422</v>
      </c>
      <c r="C191" s="52" t="s">
        <v>423</v>
      </c>
      <c r="D191" s="244">
        <v>1845</v>
      </c>
      <c r="E191" s="244">
        <v>7605</v>
      </c>
      <c r="F191" s="54">
        <f t="shared" si="31"/>
        <v>412.19512195121951</v>
      </c>
    </row>
    <row r="192" spans="1:6" ht="12.75" customHeight="1" x14ac:dyDescent="0.2">
      <c r="A192" s="55">
        <v>3294</v>
      </c>
      <c r="B192" s="87" t="s">
        <v>424</v>
      </c>
      <c r="C192" s="52" t="s">
        <v>425</v>
      </c>
      <c r="D192" s="244">
        <v>400</v>
      </c>
      <c r="E192" s="244">
        <v>800</v>
      </c>
      <c r="F192" s="54">
        <f t="shared" si="31"/>
        <v>200</v>
      </c>
    </row>
    <row r="193" spans="1:6" ht="12.75" customHeight="1" x14ac:dyDescent="0.2">
      <c r="A193" s="55">
        <v>3295</v>
      </c>
      <c r="B193" s="87" t="s">
        <v>426</v>
      </c>
      <c r="C193" s="52" t="s">
        <v>427</v>
      </c>
      <c r="D193" s="244">
        <v>17425</v>
      </c>
      <c r="E193" s="244">
        <v>26649.040000000001</v>
      </c>
      <c r="F193" s="54">
        <f t="shared" si="31"/>
        <v>152.93566714490674</v>
      </c>
    </row>
    <row r="194" spans="1:6" ht="12.75" customHeight="1" x14ac:dyDescent="0.2">
      <c r="A194" s="55" t="s">
        <v>428</v>
      </c>
      <c r="B194" s="87" t="s">
        <v>429</v>
      </c>
      <c r="C194" s="52" t="s">
        <v>428</v>
      </c>
      <c r="D194" s="244"/>
      <c r="E194" s="244">
        <v>16575</v>
      </c>
      <c r="F194" s="54" t="str">
        <f t="shared" si="31"/>
        <v>-</v>
      </c>
    </row>
    <row r="195" spans="1:6" ht="12.75" customHeight="1" x14ac:dyDescent="0.2">
      <c r="A195" s="55">
        <v>3299</v>
      </c>
      <c r="B195" s="87" t="s">
        <v>430</v>
      </c>
      <c r="C195" s="52" t="s">
        <v>431</v>
      </c>
      <c r="D195" s="244">
        <v>5095</v>
      </c>
      <c r="E195" s="244">
        <v>17800.990000000002</v>
      </c>
      <c r="F195" s="54">
        <f t="shared" si="31"/>
        <v>349.38155053974486</v>
      </c>
    </row>
    <row r="196" spans="1:6" ht="12.75" customHeight="1" x14ac:dyDescent="0.2">
      <c r="A196" s="55">
        <v>34</v>
      </c>
      <c r="B196" s="234" t="s">
        <v>432</v>
      </c>
      <c r="C196" s="52" t="s">
        <v>433</v>
      </c>
      <c r="D196" s="53">
        <f t="shared" ref="D196:E196" si="44">D197+D202+D210</f>
        <v>4145</v>
      </c>
      <c r="E196" s="53">
        <f t="shared" si="44"/>
        <v>19328.079999999998</v>
      </c>
      <c r="F196" s="54">
        <f t="shared" si="31"/>
        <v>466.29867310012054</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4145</v>
      </c>
      <c r="E210" s="53">
        <f t="shared" si="47"/>
        <v>19328.079999999998</v>
      </c>
      <c r="F210" s="54">
        <f t="shared" si="31"/>
        <v>466.29867310012054</v>
      </c>
    </row>
    <row r="211" spans="1:6" ht="12.75" customHeight="1" x14ac:dyDescent="0.2">
      <c r="A211" s="55">
        <v>3431</v>
      </c>
      <c r="B211" s="234" t="s">
        <v>462</v>
      </c>
      <c r="C211" s="52" t="s">
        <v>463</v>
      </c>
      <c r="D211" s="244">
        <v>4145</v>
      </c>
      <c r="E211" s="244">
        <v>5384.87</v>
      </c>
      <c r="F211" s="54">
        <f t="shared" si="31"/>
        <v>129.91242460796138</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13943.21</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115139</v>
      </c>
      <c r="E252" s="53">
        <f t="shared" si="63"/>
        <v>102723.45</v>
      </c>
      <c r="F252" s="54">
        <f t="shared" ref="F252:F258" si="64">IF(D252&lt;&gt;0,IF(E252/D252&gt;=100,"&gt;&gt;100",E252/D252*100),"-")</f>
        <v>89.216903047620704</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115139</v>
      </c>
      <c r="E259" s="53">
        <f t="shared" si="66"/>
        <v>102723.45</v>
      </c>
      <c r="F259" s="54">
        <f t="shared" ref="F259:F262" si="67">IF(D259&lt;&gt;0,IF(E259/D259&gt;=100,"&gt;&gt;100",E259/D259*100),"-")</f>
        <v>89.216903047620704</v>
      </c>
    </row>
    <row r="260" spans="1:6" ht="12.75" customHeight="1" x14ac:dyDescent="0.2">
      <c r="A260" s="55">
        <v>3721</v>
      </c>
      <c r="B260" s="87" t="s">
        <v>556</v>
      </c>
      <c r="C260" s="52" t="s">
        <v>557</v>
      </c>
      <c r="D260" s="244">
        <v>7670</v>
      </c>
      <c r="E260" s="244"/>
      <c r="F260" s="54">
        <f t="shared" si="67"/>
        <v>0</v>
      </c>
    </row>
    <row r="261" spans="1:6" ht="12.75" customHeight="1" x14ac:dyDescent="0.2">
      <c r="A261" s="55">
        <v>3722</v>
      </c>
      <c r="B261" s="87" t="s">
        <v>558</v>
      </c>
      <c r="C261" s="52" t="s">
        <v>559</v>
      </c>
      <c r="D261" s="244">
        <v>107469</v>
      </c>
      <c r="E261" s="244">
        <v>102723.45</v>
      </c>
      <c r="F261" s="54">
        <f t="shared" si="67"/>
        <v>95.584261507969742</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6856830</v>
      </c>
      <c r="E289" s="53">
        <f t="shared" si="79"/>
        <v>7212035.7200000007</v>
      </c>
      <c r="F289" s="54">
        <f t="shared" si="76"/>
        <v>105.18031976875612</v>
      </c>
    </row>
    <row r="290" spans="1:6" ht="12.75" customHeight="1" x14ac:dyDescent="0.2">
      <c r="A290" s="55" t="s">
        <v>605</v>
      </c>
      <c r="B290" s="87" t="s">
        <v>616</v>
      </c>
      <c r="C290" s="52" t="s">
        <v>617</v>
      </c>
      <c r="D290" s="53">
        <f>IF(D6&gt;=D289,D6-D289,0)</f>
        <v>242985</v>
      </c>
      <c r="E290" s="53">
        <f>IF(E6&gt;=E289,E6-E289,0)</f>
        <v>0</v>
      </c>
      <c r="F290" s="54">
        <f t="shared" si="76"/>
        <v>0</v>
      </c>
    </row>
    <row r="291" spans="1:6" ht="12.75" customHeight="1" x14ac:dyDescent="0.2">
      <c r="A291" s="55" t="s">
        <v>605</v>
      </c>
      <c r="B291" s="87" t="s">
        <v>618</v>
      </c>
      <c r="C291" s="52" t="s">
        <v>619</v>
      </c>
      <c r="D291" s="53">
        <f>IF(D289&gt;=D6,D289-D6,0)</f>
        <v>0</v>
      </c>
      <c r="E291" s="53">
        <f>IF(E289&gt;=E6,E289-E6,0)</f>
        <v>110487.20000000112</v>
      </c>
      <c r="F291" s="54" t="str">
        <f t="shared" si="76"/>
        <v>-</v>
      </c>
    </row>
    <row r="292" spans="1:6" ht="12.75" customHeight="1" x14ac:dyDescent="0.2">
      <c r="A292" s="55">
        <v>92211</v>
      </c>
      <c r="B292" s="87" t="s">
        <v>620</v>
      </c>
      <c r="C292" s="52" t="s">
        <v>621</v>
      </c>
      <c r="D292" s="244">
        <v>121446</v>
      </c>
      <c r="E292" s="244">
        <v>96707</v>
      </c>
      <c r="F292" s="54">
        <f t="shared" si="76"/>
        <v>79.629629629629633</v>
      </c>
    </row>
    <row r="293" spans="1:6" ht="12.75" customHeight="1" x14ac:dyDescent="0.2">
      <c r="A293" s="55">
        <v>92221</v>
      </c>
      <c r="B293" s="87" t="s">
        <v>622</v>
      </c>
      <c r="C293" s="52" t="s">
        <v>623</v>
      </c>
      <c r="D293" s="244">
        <v>0</v>
      </c>
      <c r="E293" s="244">
        <v>0</v>
      </c>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180040</v>
      </c>
      <c r="E350" s="53">
        <f t="shared" si="95"/>
        <v>216673</v>
      </c>
      <c r="F350" s="54">
        <f t="shared" si="81"/>
        <v>120.34714507887136</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180040</v>
      </c>
      <c r="E363" s="53">
        <f t="shared" si="99"/>
        <v>216673</v>
      </c>
      <c r="F363" s="54">
        <f t="shared" si="81"/>
        <v>120.34714507887136</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38386</v>
      </c>
      <c r="E369" s="53">
        <f t="shared" si="101"/>
        <v>78222.210000000006</v>
      </c>
      <c r="F369" s="54">
        <f t="shared" si="81"/>
        <v>203.77796592507687</v>
      </c>
    </row>
    <row r="370" spans="1:6" ht="12.75" customHeight="1" x14ac:dyDescent="0.2">
      <c r="A370" s="55">
        <v>4221</v>
      </c>
      <c r="B370" s="87" t="s">
        <v>671</v>
      </c>
      <c r="C370" s="52" t="s">
        <v>763</v>
      </c>
      <c r="D370" s="244">
        <v>32770</v>
      </c>
      <c r="E370" s="244">
        <v>70650</v>
      </c>
      <c r="F370" s="54">
        <f t="shared" si="81"/>
        <v>215.59353066829416</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5616</v>
      </c>
      <c r="E376" s="244">
        <v>7572.21</v>
      </c>
      <c r="F376" s="54">
        <f t="shared" si="81"/>
        <v>134.83279914529916</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141654</v>
      </c>
      <c r="E383" s="53">
        <f t="shared" si="103"/>
        <v>138450.79</v>
      </c>
      <c r="F383" s="54">
        <f t="shared" si="81"/>
        <v>97.738708402163027</v>
      </c>
    </row>
    <row r="384" spans="1:6" ht="12.75" customHeight="1" x14ac:dyDescent="0.2">
      <c r="A384" s="55">
        <v>4241</v>
      </c>
      <c r="B384" s="87" t="s">
        <v>780</v>
      </c>
      <c r="C384" s="52" t="s">
        <v>781</v>
      </c>
      <c r="D384" s="244">
        <v>141654</v>
      </c>
      <c r="E384" s="244">
        <v>138450.79</v>
      </c>
      <c r="F384" s="54">
        <f t="shared" si="81"/>
        <v>97.738708402163027</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180040</v>
      </c>
      <c r="E408" s="53">
        <f t="shared" si="111"/>
        <v>216673</v>
      </c>
      <c r="F408" s="54">
        <f t="shared" si="81"/>
        <v>120.34714507887136</v>
      </c>
    </row>
    <row r="409" spans="1:6" ht="12.75" customHeight="1" x14ac:dyDescent="0.2">
      <c r="A409" s="55">
        <v>92212</v>
      </c>
      <c r="B409" s="87" t="s">
        <v>820</v>
      </c>
      <c r="C409" s="52" t="s">
        <v>821</v>
      </c>
      <c r="D409" s="244"/>
      <c r="E409" s="244">
        <v>121446</v>
      </c>
      <c r="F409" s="54" t="str">
        <f t="shared" si="81"/>
        <v>-</v>
      </c>
    </row>
    <row r="410" spans="1:6" ht="12.75" customHeight="1" x14ac:dyDescent="0.2">
      <c r="A410" s="55">
        <v>92222</v>
      </c>
      <c r="B410" s="87" t="s">
        <v>822</v>
      </c>
      <c r="C410" s="52" t="s">
        <v>823</v>
      </c>
      <c r="D410" s="244">
        <v>0</v>
      </c>
      <c r="E410" s="244">
        <v>0</v>
      </c>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7099815</v>
      </c>
      <c r="E412" s="53">
        <f>E6+E298</f>
        <v>7101548.5199999996</v>
      </c>
      <c r="F412" s="54">
        <f t="shared" si="81"/>
        <v>100.02441641085014</v>
      </c>
    </row>
    <row r="413" spans="1:6" ht="12.75" customHeight="1" x14ac:dyDescent="0.2">
      <c r="A413" s="55" t="s">
        <v>605</v>
      </c>
      <c r="B413" s="87" t="s">
        <v>828</v>
      </c>
      <c r="C413" s="52" t="s">
        <v>829</v>
      </c>
      <c r="D413" s="53">
        <f t="shared" ref="D413:E413" si="112">D289+D350</f>
        <v>7036870</v>
      </c>
      <c r="E413" s="53">
        <f t="shared" si="112"/>
        <v>7428708.7200000007</v>
      </c>
      <c r="F413" s="54">
        <f t="shared" si="81"/>
        <v>105.56836661754446</v>
      </c>
    </row>
    <row r="414" spans="1:6" ht="12.75" customHeight="1" x14ac:dyDescent="0.2">
      <c r="A414" s="55" t="s">
        <v>605</v>
      </c>
      <c r="B414" s="87" t="s">
        <v>830</v>
      </c>
      <c r="C414" s="52" t="s">
        <v>831</v>
      </c>
      <c r="D414" s="53">
        <f t="shared" ref="D414:E414" si="113">IF(D412&gt;=D413,D412-D413,0)</f>
        <v>62945</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327160.20000000112</v>
      </c>
      <c r="F415" s="54" t="str">
        <f t="shared" si="81"/>
        <v>-</v>
      </c>
    </row>
    <row r="416" spans="1:6" ht="12.75" customHeight="1" x14ac:dyDescent="0.2">
      <c r="A416" s="62" t="s">
        <v>834</v>
      </c>
      <c r="B416" s="234" t="s">
        <v>835</v>
      </c>
      <c r="C416" s="63" t="s">
        <v>836</v>
      </c>
      <c r="D416" s="53">
        <f t="shared" ref="D416:E416" si="115">IF(D292-D293+D409-D410&gt;=0,D292-D293+D409-D410,0)</f>
        <v>121446</v>
      </c>
      <c r="E416" s="53">
        <f t="shared" si="115"/>
        <v>218153</v>
      </c>
      <c r="F416" s="54">
        <f t="shared" si="81"/>
        <v>179.62962962962962</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v>0</v>
      </c>
      <c r="E637" s="244">
        <v>0</v>
      </c>
      <c r="F637" s="54" t="str">
        <f t="shared" si="119"/>
        <v>-</v>
      </c>
    </row>
    <row r="638" spans="1:6" ht="12.75" customHeight="1" x14ac:dyDescent="0.2">
      <c r="A638" s="55">
        <v>92223</v>
      </c>
      <c r="B638" s="87" t="s">
        <v>1270</v>
      </c>
      <c r="C638" s="52" t="s">
        <v>1271</v>
      </c>
      <c r="D638" s="244">
        <v>87684</v>
      </c>
      <c r="E638" s="244">
        <v>121446</v>
      </c>
      <c r="F638" s="54">
        <f t="shared" si="119"/>
        <v>138.50417407964966</v>
      </c>
    </row>
    <row r="639" spans="1:6" ht="12.75" customHeight="1" x14ac:dyDescent="0.2">
      <c r="A639" s="55" t="s">
        <v>605</v>
      </c>
      <c r="B639" s="87" t="s">
        <v>1272</v>
      </c>
      <c r="C639" s="52" t="s">
        <v>1273</v>
      </c>
      <c r="D639" s="53">
        <f t="shared" ref="D639:E639" si="180">D412+D420</f>
        <v>7099815</v>
      </c>
      <c r="E639" s="53">
        <f t="shared" si="180"/>
        <v>7101548.5199999996</v>
      </c>
      <c r="F639" s="54">
        <f t="shared" si="119"/>
        <v>100.02441641085014</v>
      </c>
    </row>
    <row r="640" spans="1:6" ht="12.75" customHeight="1" x14ac:dyDescent="0.2">
      <c r="A640" s="55" t="s">
        <v>605</v>
      </c>
      <c r="B640" s="87" t="s">
        <v>1274</v>
      </c>
      <c r="C640" s="52" t="s">
        <v>1275</v>
      </c>
      <c r="D640" s="53">
        <f t="shared" ref="D640:E640" si="181">D413+D528</f>
        <v>7036870</v>
      </c>
      <c r="E640" s="53">
        <f t="shared" si="181"/>
        <v>7428708.7200000007</v>
      </c>
      <c r="F640" s="54">
        <f t="shared" si="119"/>
        <v>105.56836661754446</v>
      </c>
    </row>
    <row r="641" spans="1:6" ht="12.75" customHeight="1" x14ac:dyDescent="0.2">
      <c r="A641" s="55" t="s">
        <v>605</v>
      </c>
      <c r="B641" s="87" t="s">
        <v>1276</v>
      </c>
      <c r="C641" s="52" t="s">
        <v>1277</v>
      </c>
      <c r="D641" s="53">
        <f t="shared" ref="D641:E641" si="182">IF(D639&gt;=D640,D639-D640,0)</f>
        <v>62945</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327160.20000000112</v>
      </c>
      <c r="F642" s="54" t="str">
        <f t="shared" si="119"/>
        <v>-</v>
      </c>
    </row>
    <row r="643" spans="1:6" ht="24" x14ac:dyDescent="0.2">
      <c r="A643" s="62" t="s">
        <v>1280</v>
      </c>
      <c r="B643" s="87" t="s">
        <v>1281</v>
      </c>
      <c r="C643" s="63" t="s">
        <v>1280</v>
      </c>
      <c r="D643" s="53">
        <f t="shared" ref="D643:E643" si="184">IF(D416-D417+D637-D638&gt;=0,D416-D417+D637-D638,0)</f>
        <v>33762</v>
      </c>
      <c r="E643" s="53">
        <f t="shared" si="184"/>
        <v>96707</v>
      </c>
      <c r="F643" s="54">
        <f t="shared" si="119"/>
        <v>286.43741484509212</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96707</v>
      </c>
      <c r="E645" s="53">
        <f t="shared" si="186"/>
        <v>0</v>
      </c>
      <c r="F645" s="54">
        <f t="shared" si="119"/>
        <v>0</v>
      </c>
    </row>
    <row r="646" spans="1:6" ht="24" x14ac:dyDescent="0.2">
      <c r="A646" s="55" t="s">
        <v>605</v>
      </c>
      <c r="B646" s="87" t="s">
        <v>1286</v>
      </c>
      <c r="C646" s="52" t="s">
        <v>1287</v>
      </c>
      <c r="D646" s="53">
        <f t="shared" ref="D646:E646" si="187">IF(D642+D644-D641-D643&gt;=0,D642+D644-D641-D643,0)</f>
        <v>0</v>
      </c>
      <c r="E646" s="53">
        <f t="shared" si="187"/>
        <v>230453.20000000112</v>
      </c>
      <c r="F646" s="54" t="str">
        <f t="shared" si="119"/>
        <v>-</v>
      </c>
    </row>
    <row r="647" spans="1:6" ht="24" x14ac:dyDescent="0.2">
      <c r="A647" s="57" t="s">
        <v>1288</v>
      </c>
      <c r="B647" s="235" t="s">
        <v>1289</v>
      </c>
      <c r="C647" s="58" t="s">
        <v>1288</v>
      </c>
      <c r="D647" s="245">
        <v>318780</v>
      </c>
      <c r="E647" s="245">
        <v>391222.17</v>
      </c>
      <c r="F647" s="59">
        <f t="shared" si="119"/>
        <v>122.72481648785995</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319196</v>
      </c>
      <c r="E649" s="244">
        <v>321092.7</v>
      </c>
      <c r="F649" s="54">
        <f t="shared" ref="F649:F724" si="188">IF(D649&lt;&gt;0,IF(E649/D649&gt;=100,"&gt;&gt;100",E649/D649*100),"-")</f>
        <v>100.59421170691363</v>
      </c>
    </row>
    <row r="650" spans="1:6" ht="12.75" customHeight="1" x14ac:dyDescent="0.2">
      <c r="A650" s="55" t="s">
        <v>1293</v>
      </c>
      <c r="B650" s="87" t="s">
        <v>1294</v>
      </c>
      <c r="C650" s="52" t="s">
        <v>1293</v>
      </c>
      <c r="D650" s="244">
        <v>1293618</v>
      </c>
      <c r="E650" s="244">
        <v>1138447.57</v>
      </c>
      <c r="F650" s="54">
        <f t="shared" si="188"/>
        <v>88.004926492983245</v>
      </c>
    </row>
    <row r="651" spans="1:6" ht="12.75" customHeight="1" x14ac:dyDescent="0.2">
      <c r="A651" s="55" t="s">
        <v>1295</v>
      </c>
      <c r="B651" s="87" t="s">
        <v>1296</v>
      </c>
      <c r="C651" s="52" t="s">
        <v>1295</v>
      </c>
      <c r="D651" s="244">
        <v>1291722</v>
      </c>
      <c r="E651" s="244">
        <v>1347559.93</v>
      </c>
      <c r="F651" s="54">
        <f t="shared" si="188"/>
        <v>104.32275133503958</v>
      </c>
    </row>
    <row r="652" spans="1:6" ht="24" x14ac:dyDescent="0.2">
      <c r="A652" s="55">
        <v>11</v>
      </c>
      <c r="B652" s="87" t="s">
        <v>1297</v>
      </c>
      <c r="C652" s="52" t="s">
        <v>1298</v>
      </c>
      <c r="D652" s="53">
        <f t="shared" ref="D652:E652" si="189">+D649+D650-D651</f>
        <v>321092</v>
      </c>
      <c r="E652" s="53">
        <f t="shared" si="189"/>
        <v>111980.34000000008</v>
      </c>
      <c r="F652" s="54">
        <f t="shared" si="188"/>
        <v>34.874845838575887</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45</v>
      </c>
      <c r="E654" s="266">
        <v>45</v>
      </c>
      <c r="F654" s="54">
        <f t="shared" si="188"/>
        <v>100</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41</v>
      </c>
      <c r="E656" s="266">
        <v>41</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c r="F675" s="54" t="str">
        <f t="shared" si="188"/>
        <v>-</v>
      </c>
    </row>
    <row r="676" spans="1:6" ht="24" x14ac:dyDescent="0.2">
      <c r="A676" s="55">
        <v>63613</v>
      </c>
      <c r="B676" s="234" t="s">
        <v>1346</v>
      </c>
      <c r="C676" s="52" t="s">
        <v>1347</v>
      </c>
      <c r="D676" s="244">
        <v>5357843</v>
      </c>
      <c r="E676" s="244">
        <v>5523646.2999999998</v>
      </c>
      <c r="F676" s="54">
        <f t="shared" si="188"/>
        <v>103.09459049098677</v>
      </c>
    </row>
    <row r="677" spans="1:6" ht="24" x14ac:dyDescent="0.2">
      <c r="A677" s="55">
        <v>63622</v>
      </c>
      <c r="B677" s="234" t="s">
        <v>1348</v>
      </c>
      <c r="C677" s="52" t="s">
        <v>1349</v>
      </c>
      <c r="D677" s="244">
        <v>132625</v>
      </c>
      <c r="E677" s="244">
        <v>133202.75</v>
      </c>
      <c r="F677" s="54">
        <f t="shared" si="188"/>
        <v>100.43562676720074</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430443</v>
      </c>
      <c r="E710" s="244">
        <v>345762.04</v>
      </c>
      <c r="F710" s="54">
        <f t="shared" si="188"/>
        <v>80.327021231614864</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15773</v>
      </c>
      <c r="E716" s="244">
        <v>13746.33</v>
      </c>
      <c r="F716" s="54">
        <f t="shared" si="188"/>
        <v>87.151017561655991</v>
      </c>
    </row>
    <row r="717" spans="1:6" ht="12.75" customHeight="1" x14ac:dyDescent="0.2">
      <c r="A717" s="55">
        <v>31215</v>
      </c>
      <c r="B717" s="87" t="s">
        <v>1410</v>
      </c>
      <c r="C717" s="52" t="s">
        <v>1411</v>
      </c>
      <c r="D717" s="244">
        <v>22330</v>
      </c>
      <c r="E717" s="244">
        <v>14410.7</v>
      </c>
      <c r="F717" s="54">
        <f t="shared" si="188"/>
        <v>64.535154500671737</v>
      </c>
    </row>
    <row r="718" spans="1:6" ht="12.75" customHeight="1" x14ac:dyDescent="0.2">
      <c r="A718" s="55">
        <v>32121</v>
      </c>
      <c r="B718" s="87" t="s">
        <v>1412</v>
      </c>
      <c r="C718" s="52" t="s">
        <v>1413</v>
      </c>
      <c r="D718" s="244">
        <v>145009</v>
      </c>
      <c r="E718" s="244">
        <v>163917.31</v>
      </c>
      <c r="F718" s="54">
        <f t="shared" si="188"/>
        <v>113.03940445075821</v>
      </c>
    </row>
    <row r="719" spans="1:6" ht="12.75" customHeight="1" x14ac:dyDescent="0.2">
      <c r="A719" s="55" t="s">
        <v>1414</v>
      </c>
      <c r="B719" s="87" t="s">
        <v>1415</v>
      </c>
      <c r="C719" s="52" t="s">
        <v>1414</v>
      </c>
      <c r="D719" s="244">
        <v>1102</v>
      </c>
      <c r="E719" s="244"/>
      <c r="F719" s="54">
        <f t="shared" si="188"/>
        <v>0</v>
      </c>
    </row>
    <row r="720" spans="1:6" ht="12.75" customHeight="1" x14ac:dyDescent="0.2">
      <c r="A720" s="55" t="s">
        <v>1416</v>
      </c>
      <c r="B720" s="87" t="s">
        <v>1417</v>
      </c>
      <c r="C720" s="52" t="s">
        <v>1416</v>
      </c>
      <c r="D720" s="244">
        <v>21805</v>
      </c>
      <c r="E720" s="244">
        <v>25723.45</v>
      </c>
      <c r="F720" s="54">
        <f t="shared" si="188"/>
        <v>117.97041962852558</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v>3890.24</v>
      </c>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v>7670</v>
      </c>
      <c r="E819" s="244"/>
      <c r="F819" s="54">
        <f t="shared" si="190"/>
        <v>0</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107469</v>
      </c>
      <c r="E828" s="244">
        <v>102723.45</v>
      </c>
      <c r="F828" s="54">
        <f t="shared" si="190"/>
        <v>95.584261507969742</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0" workbookViewId="0">
      <selection activeCell="E251" sqref="E25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7968987</v>
      </c>
      <c r="E6" s="231">
        <f t="shared" si="0"/>
        <v>7874494.1599999983</v>
      </c>
      <c r="F6" s="232">
        <f t="shared" ref="F6:F260" si="1">IF(D6&gt;0,IF(E6/D6&gt;=100,"&gt;&gt;100",E6/D6*100),"-")</f>
        <v>98.814242763854409</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7146440</v>
      </c>
      <c r="E7" s="106">
        <f t="shared" si="2"/>
        <v>7210000.9899999984</v>
      </c>
      <c r="F7" s="95">
        <f t="shared" si="1"/>
        <v>100.88940773308106</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2595610</v>
      </c>
      <c r="E8" s="106">
        <f>E9+E10-E11</f>
        <v>2595609.69</v>
      </c>
      <c r="F8" s="95">
        <f t="shared" si="1"/>
        <v>99.999988056757374</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2595610</v>
      </c>
      <c r="E9" s="249">
        <v>2595609.69</v>
      </c>
      <c r="F9" s="95">
        <f t="shared" si="1"/>
        <v>99.999988056757374</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4550830</v>
      </c>
      <c r="E12" s="106">
        <f t="shared" si="3"/>
        <v>4614391.2999999989</v>
      </c>
      <c r="F12" s="95">
        <f t="shared" si="1"/>
        <v>101.39669686628589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4204459</v>
      </c>
      <c r="E13" s="106">
        <f t="shared" si="4"/>
        <v>4027255.2499999991</v>
      </c>
      <c r="F13" s="95">
        <f t="shared" si="1"/>
        <v>95.785337661753843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11022180</v>
      </c>
      <c r="E15" s="249">
        <v>11022180.029999999</v>
      </c>
      <c r="F15" s="95">
        <f t="shared" si="1"/>
        <v>100.00000027217845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6817721</v>
      </c>
      <c r="E18" s="249">
        <v>6994924.7800000003</v>
      </c>
      <c r="F18" s="95">
        <f t="shared" si="1"/>
        <v>102.59916444219411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0</v>
      </c>
      <c r="E19" s="106">
        <f t="shared" si="5"/>
        <v>102314.45999999996</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1121940</v>
      </c>
      <c r="E20" s="249">
        <v>1137374.8</v>
      </c>
      <c r="F20" s="95">
        <f t="shared" si="1"/>
        <v>101.37572419202453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44651</v>
      </c>
      <c r="E21" s="249">
        <v>44650.73</v>
      </c>
      <c r="F21" s="95">
        <f t="shared" si="1"/>
        <v>99.999395310295412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95238</v>
      </c>
      <c r="E22" s="249">
        <v>95237.91</v>
      </c>
      <c r="F22" s="95">
        <f t="shared" si="1"/>
        <v>99.999905499905509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90905</v>
      </c>
      <c r="E24" s="249">
        <v>90905.44</v>
      </c>
      <c r="F24" s="95">
        <f t="shared" si="1"/>
        <v>100.00048402178099</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19552</v>
      </c>
      <c r="E25" s="249">
        <v>19522.490000000002</v>
      </c>
      <c r="F25" s="95">
        <f t="shared" si="1"/>
        <v>99.849069148936181</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348881</v>
      </c>
      <c r="E26" s="249">
        <v>382413.82</v>
      </c>
      <c r="F26" s="95">
        <f t="shared" si="1"/>
        <v>109.61153516528559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1721167</v>
      </c>
      <c r="E28" s="249">
        <v>1667790.73</v>
      </c>
      <c r="F28" s="95">
        <f t="shared" si="1"/>
        <v>96.898832594396708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344371</v>
      </c>
      <c r="E35" s="106">
        <f t="shared" si="7"/>
        <v>482821.58999999997</v>
      </c>
      <c r="F35" s="95">
        <f t="shared" si="1"/>
        <v>140.20390509073061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643837</v>
      </c>
      <c r="E36" s="249">
        <v>782287.6</v>
      </c>
      <c r="F36" s="95">
        <f t="shared" si="1"/>
        <v>121.50398315101494</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299466</v>
      </c>
      <c r="E40" s="249">
        <v>299466.01</v>
      </c>
      <c r="F40" s="95">
        <f t="shared" si="1"/>
        <v>100.00000333927726</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2000</v>
      </c>
      <c r="E45" s="106">
        <f t="shared" si="9"/>
        <v>2000</v>
      </c>
      <c r="F45" s="95">
        <f t="shared" si="1"/>
        <v>100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2000</v>
      </c>
      <c r="E47" s="249">
        <v>2000</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366444</v>
      </c>
      <c r="E54" s="249">
        <v>376639.58</v>
      </c>
      <c r="F54" s="95">
        <f t="shared" si="1"/>
        <v>102.78230234360504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366444</v>
      </c>
      <c r="E55" s="249">
        <v>376639.58</v>
      </c>
      <c r="F55" s="95">
        <f t="shared" si="1"/>
        <v>102.78230234360504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822547</v>
      </c>
      <c r="E68" s="106">
        <f t="shared" si="13"/>
        <v>664493.16999999993</v>
      </c>
      <c r="F68" s="95">
        <f t="shared" si="1"/>
        <v>80.784826885272196</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321092</v>
      </c>
      <c r="E69" s="106">
        <f t="shared" si="14"/>
        <v>111980.34</v>
      </c>
      <c r="F69" s="95">
        <f t="shared" si="1"/>
        <v>34.874845838575858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321092</v>
      </c>
      <c r="E70" s="106">
        <f t="shared" si="15"/>
        <v>111980.34</v>
      </c>
      <c r="F70" s="95">
        <f t="shared" si="1"/>
        <v>34.874845838575858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321092</v>
      </c>
      <c r="E72" s="249">
        <v>111980.34</v>
      </c>
      <c r="F72" s="95">
        <f t="shared" si="1"/>
        <v>34.874845838575858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182675</v>
      </c>
      <c r="E78" s="106">
        <f>E79+SUM(E82:E84)-E85+E86</f>
        <v>161290.66</v>
      </c>
      <c r="F78" s="95">
        <f t="shared" si="1"/>
        <v>88.293778568495966</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182675</v>
      </c>
      <c r="E86" s="249">
        <v>161290.66</v>
      </c>
      <c r="F86" s="95">
        <f t="shared" si="1"/>
        <v>88.293778568495966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318780</v>
      </c>
      <c r="E170" s="106">
        <f t="shared" si="29"/>
        <v>391222.17</v>
      </c>
      <c r="F170" s="95">
        <f t="shared" si="1"/>
        <v>122.72481648785995</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318780</v>
      </c>
      <c r="E173" s="249">
        <v>391222.17</v>
      </c>
      <c r="F173" s="95">
        <f t="shared" si="1"/>
        <v>122.72481648785995</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7968987</v>
      </c>
      <c r="E175" s="106">
        <f t="shared" si="30"/>
        <v>7874494.1599999992</v>
      </c>
      <c r="F175" s="95">
        <f t="shared" si="1"/>
        <v>98.814242763854423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777549</v>
      </c>
      <c r="E176" s="106">
        <f t="shared" si="31"/>
        <v>852155.14</v>
      </c>
      <c r="F176" s="95">
        <f t="shared" si="1"/>
        <v>109.59504031257194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770696</v>
      </c>
      <c r="E177" s="106">
        <f t="shared" si="32"/>
        <v>834641.78</v>
      </c>
      <c r="F177" s="95">
        <f t="shared" si="1"/>
        <v>108.29714699440507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367690</v>
      </c>
      <c r="E178" s="249">
        <v>455261.43</v>
      </c>
      <c r="F178" s="95">
        <f t="shared" si="1"/>
        <v>123.8166471756099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197369</v>
      </c>
      <c r="E179" s="249">
        <v>175218.13</v>
      </c>
      <c r="F179" s="95">
        <f t="shared" si="1"/>
        <v>88.776925454352011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637</v>
      </c>
      <c r="E180" s="106">
        <f t="shared" si="33"/>
        <v>1013</v>
      </c>
      <c r="F180" s="95">
        <f t="shared" si="1"/>
        <v>159.02668759811618</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637</v>
      </c>
      <c r="E183" s="249">
        <v>1013</v>
      </c>
      <c r="F183" s="95">
        <f t="shared" si="1"/>
        <v>159.02668759811618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205000</v>
      </c>
      <c r="E188" s="249">
        <v>203149.22</v>
      </c>
      <c r="F188" s="95">
        <f t="shared" si="1"/>
        <v>99.097180487804877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6853</v>
      </c>
      <c r="E189" s="249">
        <v>17513.36</v>
      </c>
      <c r="F189" s="95">
        <f t="shared" si="1"/>
        <v>255.55756602947616</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7191438</v>
      </c>
      <c r="E237" s="106">
        <f t="shared" si="41"/>
        <v>7022339.0199999996</v>
      </c>
      <c r="F237" s="95">
        <f t="shared" si="1"/>
        <v>97.648606857209913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7094731</v>
      </c>
      <c r="E238" s="106">
        <f t="shared" si="42"/>
        <v>7252792.2199999997</v>
      </c>
      <c r="F238" s="95">
        <f t="shared" si="1"/>
        <v>102.22786769505426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7094731</v>
      </c>
      <c r="E239" s="106">
        <f t="shared" si="43"/>
        <v>7252792.2199999997</v>
      </c>
      <c r="F239" s="95">
        <f t="shared" si="1"/>
        <v>102.22786769505426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7094731</v>
      </c>
      <c r="E240" s="249">
        <v>7252792.2199999997</v>
      </c>
      <c r="F240" s="95">
        <f t="shared" si="1"/>
        <v>102.22786769505426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96707</v>
      </c>
      <c r="E245" s="106">
        <f t="shared" si="45"/>
        <v>-230453.2</v>
      </c>
      <c r="F245" s="95">
        <f t="shared" si="1"/>
        <v>-238.30043326749873</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96707</v>
      </c>
      <c r="E246" s="106">
        <f t="shared" si="46"/>
        <v>0</v>
      </c>
      <c r="F246" s="95">
        <f t="shared" si="1"/>
        <v>0</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c r="E247" s="249">
        <v>0</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v>96707</v>
      </c>
      <c r="E248" s="249"/>
      <c r="F248" s="95">
        <f t="shared" si="1"/>
        <v>0</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0</v>
      </c>
      <c r="E250" s="106">
        <f t="shared" si="47"/>
        <v>230453.2</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c r="E251" s="249">
        <v>230453.2</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398579</v>
      </c>
      <c r="E259" s="106">
        <f t="shared" si="49"/>
        <v>308350.88</v>
      </c>
      <c r="F259" s="95">
        <f t="shared" si="1"/>
        <v>77.362550460510974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398579</v>
      </c>
      <c r="E260" s="250">
        <v>308350.88</v>
      </c>
      <c r="F260" s="99">
        <f t="shared" si="1"/>
        <v>77.362550460510974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v>0</v>
      </c>
      <c r="E271" s="249">
        <v>113.13</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770696</v>
      </c>
      <c r="E287" s="249">
        <v>834641.78</v>
      </c>
      <c r="F287" s="95">
        <f t="shared" si="50"/>
        <v>108.29714699440507</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v>6853</v>
      </c>
      <c r="E289" s="249">
        <v>17513.36</v>
      </c>
      <c r="F289" s="95">
        <f t="shared" si="50"/>
        <v>255.55756602947616</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2"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7036870</v>
      </c>
      <c r="E114" s="83">
        <f t="shared" si="22"/>
        <v>7428708.7199999997</v>
      </c>
      <c r="F114" s="65">
        <f t="shared" si="1"/>
        <v>105.56836661754446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7036870</v>
      </c>
      <c r="E115" s="83">
        <f t="shared" si="23"/>
        <v>7428708.7199999997</v>
      </c>
      <c r="F115" s="65">
        <f t="shared" si="1"/>
        <v>105.56836661754446</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v>7036870</v>
      </c>
      <c r="E117" s="251">
        <v>7428708.7199999997</v>
      </c>
      <c r="F117" s="65">
        <f t="shared" si="1"/>
        <v>105.56836661754446</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7036870</v>
      </c>
      <c r="E141" s="108">
        <f t="shared" si="28"/>
        <v>7428708.7199999997</v>
      </c>
      <c r="F141" s="84">
        <f t="shared" si="1"/>
        <v>105.56836661754446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46" sqref="E4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 sqref="D10"/>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777548.49</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7269896.0900000008</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7067850.5900000008</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5879457.3200000003</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1058527.74</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5757.73</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v>102723.45</v>
      </c>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v>21384.35</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202045.5</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7195289.4399999995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7003904.1999999993</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5894609.0199999996</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1080678.45</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5381.38</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v>23235.35</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191385.24</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852155.14000000153</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852155.14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852155.14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abSelected="1" topLeftCell="A7"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0</v>
      </c>
      <c r="F3" s="126">
        <f>F4+F14+F19+F275+F293+F296+F298</f>
        <v>1</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13367</v>
      </c>
      <c r="P3" s="73"/>
    </row>
    <row r="4" spans="1:16" ht="19.5" customHeight="1" x14ac:dyDescent="0.2">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3297</v>
      </c>
      <c r="B1" s="379"/>
      <c r="C1" s="379"/>
    </row>
    <row r="2" spans="1:17" ht="33" customHeight="1" x14ac:dyDescent="0.2">
      <c r="A2" s="380" t="s">
        <v>3298</v>
      </c>
      <c r="B2" s="381"/>
      <c r="C2" s="378"/>
      <c r="D2" s="4"/>
      <c r="E2" s="4"/>
      <c r="F2" s="4"/>
      <c r="G2" s="4"/>
      <c r="H2" s="4"/>
      <c r="I2" s="4"/>
      <c r="J2" s="4"/>
      <c r="K2" s="4"/>
      <c r="L2" s="4"/>
      <c r="M2" s="4"/>
      <c r="N2" s="4"/>
      <c r="O2" s="4"/>
      <c r="P2" s="4"/>
      <c r="Q2" s="4"/>
    </row>
    <row r="3" spans="1:17" ht="18.75" customHeight="1" x14ac:dyDescent="0.2">
      <c r="A3" s="42" t="s">
        <v>3299</v>
      </c>
      <c r="B3" s="382" t="s">
        <v>3300</v>
      </c>
      <c r="C3" s="378"/>
      <c r="D3" s="4"/>
      <c r="E3" s="4"/>
      <c r="F3" s="4"/>
      <c r="G3" s="4"/>
      <c r="H3" s="4"/>
      <c r="I3" s="4"/>
      <c r="J3" s="4"/>
      <c r="K3" s="4"/>
      <c r="L3" s="4"/>
      <c r="M3" s="4"/>
      <c r="N3" s="4"/>
      <c r="O3" s="4"/>
      <c r="P3" s="4"/>
      <c r="Q3" s="4"/>
    </row>
    <row r="4" spans="1:17" ht="37.5" hidden="1" customHeight="1" x14ac:dyDescent="0.2">
      <c r="A4" s="43" t="s">
        <v>3301</v>
      </c>
      <c r="B4" s="377" t="s">
        <v>3302</v>
      </c>
      <c r="C4" s="378"/>
      <c r="D4" s="4"/>
      <c r="E4" s="4"/>
      <c r="F4" s="4"/>
      <c r="G4" s="4"/>
      <c r="H4" s="4"/>
      <c r="I4" s="4"/>
      <c r="J4" s="4"/>
      <c r="K4" s="4"/>
      <c r="L4" s="4"/>
      <c r="M4" s="4"/>
      <c r="N4" s="4"/>
      <c r="O4" s="4"/>
      <c r="P4" s="4"/>
      <c r="Q4" s="4"/>
    </row>
    <row r="5" spans="1:17" ht="48" hidden="1" customHeight="1" x14ac:dyDescent="0.2">
      <c r="A5" s="43" t="s">
        <v>3301</v>
      </c>
      <c r="B5" s="377" t="s">
        <v>3303</v>
      </c>
      <c r="C5" s="378"/>
      <c r="D5" s="4"/>
      <c r="E5" s="4"/>
      <c r="F5" s="4"/>
      <c r="G5" s="4"/>
      <c r="H5" s="4"/>
      <c r="I5" s="4"/>
      <c r="J5" s="4"/>
      <c r="K5" s="4"/>
      <c r="L5" s="4"/>
      <c r="M5" s="4"/>
      <c r="N5" s="4"/>
      <c r="O5" s="4"/>
      <c r="P5" s="4"/>
      <c r="Q5" s="4"/>
    </row>
    <row r="6" spans="1:17" ht="59.25" hidden="1" customHeight="1" x14ac:dyDescent="0.2">
      <c r="A6" s="43" t="s">
        <v>3301</v>
      </c>
      <c r="B6" s="377" t="s">
        <v>3304</v>
      </c>
      <c r="C6" s="378"/>
      <c r="D6" s="4"/>
      <c r="E6" s="4"/>
      <c r="F6" s="4"/>
      <c r="G6" s="4"/>
      <c r="H6" s="4"/>
      <c r="I6" s="4"/>
      <c r="J6" s="4"/>
      <c r="K6" s="4"/>
      <c r="L6" s="4"/>
      <c r="M6" s="4"/>
      <c r="N6" s="4"/>
      <c r="O6" s="4"/>
      <c r="P6" s="4"/>
      <c r="Q6" s="4"/>
    </row>
    <row r="7" spans="1:17" ht="48" hidden="1" customHeight="1" x14ac:dyDescent="0.2">
      <c r="A7" s="43" t="s">
        <v>3305</v>
      </c>
      <c r="B7" s="377" t="s">
        <v>3306</v>
      </c>
      <c r="C7" s="378"/>
      <c r="D7" s="4"/>
      <c r="E7" s="4"/>
      <c r="F7" s="4"/>
      <c r="G7" s="4"/>
      <c r="H7" s="4"/>
      <c r="I7" s="4"/>
      <c r="J7" s="4"/>
      <c r="K7" s="4"/>
      <c r="L7" s="4"/>
      <c r="M7" s="4"/>
      <c r="N7" s="4"/>
      <c r="O7" s="4"/>
      <c r="P7" s="4"/>
      <c r="Q7" s="4"/>
    </row>
    <row r="8" spans="1:17" ht="41.25" hidden="1" customHeight="1" x14ac:dyDescent="0.2">
      <c r="A8" s="43" t="s">
        <v>3307</v>
      </c>
      <c r="B8" s="377" t="s">
        <v>3308</v>
      </c>
      <c r="C8" s="378"/>
      <c r="D8" s="4"/>
      <c r="E8" s="4"/>
      <c r="F8" s="4"/>
      <c r="G8" s="4"/>
      <c r="H8" s="4"/>
      <c r="I8" s="4"/>
      <c r="J8" s="4"/>
      <c r="K8" s="4"/>
      <c r="L8" s="4"/>
      <c r="M8" s="4"/>
      <c r="N8" s="4"/>
      <c r="O8" s="4"/>
      <c r="P8" s="4"/>
      <c r="Q8" s="4"/>
    </row>
    <row r="9" spans="1:17" ht="59.25" hidden="1" customHeight="1" x14ac:dyDescent="0.2">
      <c r="A9" s="43" t="s">
        <v>3309</v>
      </c>
      <c r="B9" s="377" t="s">
        <v>3310</v>
      </c>
      <c r="C9" s="378"/>
      <c r="D9" s="4"/>
      <c r="E9" s="4"/>
      <c r="F9" s="4"/>
      <c r="G9" s="4"/>
      <c r="H9" s="4"/>
      <c r="I9" s="4"/>
      <c r="J9" s="4"/>
      <c r="K9" s="4"/>
      <c r="L9" s="4"/>
      <c r="M9" s="4"/>
      <c r="N9" s="4"/>
      <c r="O9" s="4"/>
      <c r="P9" s="4"/>
      <c r="Q9" s="4"/>
    </row>
    <row r="10" spans="1:17" ht="61.5" hidden="1" customHeight="1" x14ac:dyDescent="0.2">
      <c r="A10" s="43" t="s">
        <v>3309</v>
      </c>
      <c r="B10" s="377" t="s">
        <v>3311</v>
      </c>
      <c r="C10" s="378"/>
      <c r="D10" s="4"/>
      <c r="E10" s="4"/>
      <c r="F10" s="4"/>
      <c r="G10" s="4"/>
      <c r="H10" s="4"/>
      <c r="I10" s="4"/>
      <c r="J10" s="4"/>
      <c r="K10" s="4"/>
      <c r="L10" s="4"/>
      <c r="M10" s="4"/>
      <c r="N10" s="4"/>
      <c r="O10" s="4"/>
      <c r="P10" s="4"/>
      <c r="Q10" s="4"/>
    </row>
    <row r="11" spans="1:17" ht="43.5" hidden="1" customHeight="1" x14ac:dyDescent="0.2">
      <c r="A11" s="43" t="s">
        <v>3309</v>
      </c>
      <c r="B11" s="377" t="s">
        <v>3312</v>
      </c>
      <c r="C11" s="378"/>
      <c r="D11" s="4"/>
      <c r="E11" s="4"/>
      <c r="F11" s="4"/>
      <c r="G11" s="4"/>
      <c r="H11" s="4"/>
      <c r="I11" s="4"/>
      <c r="J11" s="4"/>
      <c r="K11" s="4"/>
      <c r="L11" s="4"/>
      <c r="M11" s="4"/>
      <c r="N11" s="4"/>
      <c r="O11" s="4"/>
      <c r="P11" s="4"/>
      <c r="Q11" s="4"/>
    </row>
    <row r="12" spans="1:17" ht="27.75" hidden="1" customHeight="1" x14ac:dyDescent="0.2">
      <c r="A12" s="43" t="s">
        <v>3313</v>
      </c>
      <c r="B12" s="377" t="s">
        <v>3314</v>
      </c>
      <c r="C12" s="378"/>
      <c r="D12" s="4"/>
      <c r="E12" s="4"/>
      <c r="F12" s="4"/>
      <c r="G12" s="4"/>
      <c r="H12" s="4"/>
      <c r="I12" s="4"/>
      <c r="J12" s="4"/>
      <c r="K12" s="4"/>
      <c r="L12" s="4"/>
      <c r="M12" s="4"/>
      <c r="N12" s="4"/>
      <c r="O12" s="4"/>
      <c r="P12" s="4"/>
      <c r="Q12" s="4"/>
    </row>
    <row r="13" spans="1:17" ht="27.75" hidden="1" customHeight="1" x14ac:dyDescent="0.2">
      <c r="A13" s="43" t="s">
        <v>3315</v>
      </c>
      <c r="B13" s="377" t="s">
        <v>3316</v>
      </c>
      <c r="C13" s="378"/>
      <c r="D13" s="4"/>
      <c r="E13" s="4"/>
      <c r="F13" s="4"/>
      <c r="G13" s="4"/>
      <c r="H13" s="4"/>
      <c r="I13" s="4"/>
      <c r="J13" s="4"/>
      <c r="K13" s="4"/>
      <c r="L13" s="4"/>
      <c r="M13" s="4"/>
      <c r="N13" s="4"/>
      <c r="O13" s="4"/>
      <c r="P13" s="4"/>
      <c r="Q13" s="4"/>
    </row>
    <row r="14" spans="1:17" ht="45.75" hidden="1" customHeight="1" x14ac:dyDescent="0.2">
      <c r="A14" s="43" t="s">
        <v>3317</v>
      </c>
      <c r="B14" s="377" t="s">
        <v>3318</v>
      </c>
      <c r="C14" s="378"/>
      <c r="D14" s="4"/>
      <c r="E14" s="4"/>
      <c r="F14" s="4"/>
      <c r="G14" s="4"/>
      <c r="H14" s="4"/>
      <c r="I14" s="4"/>
      <c r="J14" s="4"/>
      <c r="K14" s="4"/>
      <c r="L14" s="4"/>
      <c r="M14" s="4"/>
      <c r="N14" s="4"/>
      <c r="O14" s="4"/>
      <c r="P14" s="4"/>
      <c r="Q14" s="4"/>
    </row>
    <row r="15" spans="1:17" ht="45.75" hidden="1" customHeight="1" x14ac:dyDescent="0.2">
      <c r="A15" s="43" t="s">
        <v>3319</v>
      </c>
      <c r="B15" s="377" t="s">
        <v>3320</v>
      </c>
      <c r="C15" s="378"/>
      <c r="D15" s="4"/>
      <c r="E15" s="4"/>
      <c r="F15" s="4"/>
      <c r="G15" s="4"/>
      <c r="H15" s="4"/>
      <c r="I15" s="4"/>
      <c r="J15" s="4"/>
      <c r="K15" s="4"/>
      <c r="L15" s="4"/>
      <c r="M15" s="4"/>
      <c r="N15" s="4"/>
      <c r="O15" s="4"/>
      <c r="P15" s="4"/>
      <c r="Q15" s="4"/>
    </row>
    <row r="16" spans="1:17" ht="51" hidden="1" customHeight="1" x14ac:dyDescent="0.2">
      <c r="A16" s="43" t="s">
        <v>3321</v>
      </c>
      <c r="B16" s="377" t="s">
        <v>3322</v>
      </c>
      <c r="C16" s="378"/>
      <c r="D16" s="4"/>
      <c r="E16" s="4"/>
      <c r="F16" s="4"/>
      <c r="G16" s="4"/>
      <c r="H16" s="4"/>
      <c r="I16" s="4"/>
      <c r="J16" s="4"/>
      <c r="K16" s="4"/>
      <c r="L16" s="4"/>
      <c r="M16" s="4"/>
      <c r="N16" s="4"/>
      <c r="O16" s="4"/>
      <c r="P16" s="4"/>
      <c r="Q16" s="4"/>
    </row>
    <row r="17" spans="1:17" ht="27.75" hidden="1" customHeight="1" x14ac:dyDescent="0.2">
      <c r="A17" s="43" t="s">
        <v>3323</v>
      </c>
      <c r="B17" s="377" t="s">
        <v>3324</v>
      </c>
      <c r="C17" s="378"/>
      <c r="D17" s="4"/>
      <c r="E17" s="4"/>
      <c r="F17" s="4"/>
      <c r="G17" s="4"/>
      <c r="H17" s="4"/>
      <c r="I17" s="4"/>
      <c r="J17" s="4"/>
      <c r="K17" s="4"/>
      <c r="L17" s="4"/>
      <c r="M17" s="4"/>
      <c r="N17" s="4"/>
      <c r="O17" s="4"/>
      <c r="P17" s="4"/>
      <c r="Q17" s="4"/>
    </row>
    <row r="18" spans="1:17" ht="27.75" hidden="1" customHeight="1" x14ac:dyDescent="0.2">
      <c r="A18" s="43" t="s">
        <v>3325</v>
      </c>
      <c r="B18" s="377" t="s">
        <v>3326</v>
      </c>
      <c r="C18" s="378"/>
      <c r="D18" s="4"/>
      <c r="E18" s="4"/>
      <c r="F18" s="4"/>
      <c r="G18" s="4"/>
      <c r="H18" s="4"/>
      <c r="I18" s="4"/>
      <c r="J18" s="4"/>
      <c r="K18" s="4"/>
      <c r="L18" s="4"/>
      <c r="M18" s="4"/>
      <c r="N18" s="4"/>
      <c r="O18" s="4"/>
      <c r="P18" s="4"/>
      <c r="Q18" s="4"/>
    </row>
    <row r="19" spans="1:17" ht="45" hidden="1" customHeight="1" x14ac:dyDescent="0.2">
      <c r="A19" s="43" t="s">
        <v>3325</v>
      </c>
      <c r="B19" s="377" t="s">
        <v>3327</v>
      </c>
      <c r="C19" s="378"/>
      <c r="D19" s="4"/>
      <c r="E19" s="4"/>
      <c r="F19" s="4"/>
      <c r="G19" s="4"/>
      <c r="H19" s="4"/>
      <c r="I19" s="4"/>
      <c r="J19" s="4"/>
      <c r="K19" s="4"/>
      <c r="L19" s="4"/>
      <c r="M19" s="4"/>
      <c r="N19" s="4"/>
      <c r="O19" s="4"/>
      <c r="P19" s="4"/>
      <c r="Q19" s="4"/>
    </row>
    <row r="20" spans="1:17" ht="45" hidden="1" customHeight="1" x14ac:dyDescent="0.2">
      <c r="A20" s="43" t="s">
        <v>3328</v>
      </c>
      <c r="B20" s="377" t="s">
        <v>3329</v>
      </c>
      <c r="C20" s="378"/>
      <c r="D20" s="4"/>
      <c r="E20" s="4"/>
      <c r="F20" s="4"/>
      <c r="G20" s="4"/>
      <c r="H20" s="4"/>
      <c r="I20" s="4"/>
      <c r="J20" s="4"/>
      <c r="K20" s="4"/>
      <c r="L20" s="4"/>
      <c r="M20" s="4"/>
      <c r="N20" s="4"/>
      <c r="O20" s="4"/>
      <c r="P20" s="4"/>
      <c r="Q20" s="4"/>
    </row>
    <row r="21" spans="1:17" ht="30" hidden="1" customHeight="1" x14ac:dyDescent="0.2">
      <c r="A21" s="43" t="s">
        <v>3330</v>
      </c>
      <c r="B21" s="377" t="s">
        <v>3331</v>
      </c>
      <c r="C21" s="378"/>
      <c r="D21" s="4"/>
      <c r="E21" s="4"/>
      <c r="F21" s="4"/>
      <c r="G21" s="4"/>
      <c r="H21" s="4"/>
      <c r="I21" s="4"/>
      <c r="J21" s="4"/>
      <c r="K21" s="4"/>
      <c r="L21" s="4"/>
      <c r="M21" s="4"/>
      <c r="N21" s="4"/>
      <c r="O21" s="4"/>
      <c r="P21" s="4"/>
      <c r="Q21" s="4"/>
    </row>
    <row r="22" spans="1:17" ht="30" hidden="1" customHeight="1" x14ac:dyDescent="0.2">
      <c r="A22" s="43" t="s">
        <v>3332</v>
      </c>
      <c r="B22" s="377" t="s">
        <v>3333</v>
      </c>
      <c r="C22" s="378"/>
      <c r="D22" s="4"/>
      <c r="E22" s="4"/>
      <c r="F22" s="4"/>
      <c r="G22" s="4"/>
      <c r="H22" s="4"/>
      <c r="I22" s="4"/>
      <c r="J22" s="4"/>
      <c r="K22" s="4"/>
      <c r="L22" s="4"/>
      <c r="M22" s="4"/>
      <c r="N22" s="4"/>
      <c r="O22" s="4"/>
      <c r="P22" s="4"/>
      <c r="Q22" s="4"/>
    </row>
    <row r="23" spans="1:17" ht="30" hidden="1" customHeight="1" x14ac:dyDescent="0.2">
      <c r="A23" s="43" t="s">
        <v>3334</v>
      </c>
      <c r="B23" s="377" t="s">
        <v>3335</v>
      </c>
      <c r="C23" s="378"/>
      <c r="D23" s="4"/>
      <c r="E23" s="4"/>
      <c r="F23" s="4"/>
      <c r="G23" s="4"/>
      <c r="H23" s="4"/>
      <c r="I23" s="4"/>
      <c r="J23" s="4"/>
      <c r="K23" s="4"/>
      <c r="L23" s="4"/>
      <c r="M23" s="4"/>
      <c r="N23" s="4"/>
      <c r="O23" s="4"/>
      <c r="P23" s="4"/>
      <c r="Q23" s="4"/>
    </row>
    <row r="24" spans="1:17" ht="30" hidden="1" customHeight="1" x14ac:dyDescent="0.2">
      <c r="A24" s="43" t="s">
        <v>3336</v>
      </c>
      <c r="B24" s="377" t="s">
        <v>3337</v>
      </c>
      <c r="C24" s="378"/>
      <c r="D24" s="4"/>
      <c r="E24" s="4"/>
      <c r="F24" s="4"/>
      <c r="G24" s="4"/>
      <c r="H24" s="4"/>
      <c r="I24" s="4"/>
      <c r="J24" s="4"/>
      <c r="K24" s="4"/>
      <c r="L24" s="4"/>
      <c r="M24" s="4"/>
      <c r="N24" s="4"/>
      <c r="O24" s="4"/>
      <c r="P24" s="4"/>
      <c r="Q24" s="4"/>
    </row>
    <row r="25" spans="1:17" ht="30" hidden="1" customHeight="1" x14ac:dyDescent="0.2">
      <c r="A25" s="43" t="s">
        <v>3338</v>
      </c>
      <c r="B25" s="377" t="s">
        <v>3339</v>
      </c>
      <c r="C25" s="378"/>
      <c r="D25" s="4"/>
      <c r="E25" s="4"/>
      <c r="F25" s="4"/>
      <c r="G25" s="4"/>
      <c r="H25" s="4"/>
      <c r="I25" s="4"/>
      <c r="J25" s="4"/>
      <c r="K25" s="4"/>
      <c r="L25" s="4"/>
      <c r="M25" s="4"/>
      <c r="N25" s="4"/>
      <c r="O25" s="4"/>
      <c r="P25" s="4"/>
      <c r="Q25" s="4"/>
    </row>
    <row r="26" spans="1:17" ht="30" hidden="1" customHeight="1" x14ac:dyDescent="0.2">
      <c r="A26" s="43" t="s">
        <v>3340</v>
      </c>
      <c r="B26" s="377" t="s">
        <v>3341</v>
      </c>
      <c r="C26" s="378"/>
      <c r="D26" s="4"/>
      <c r="E26" s="4"/>
      <c r="F26" s="4"/>
      <c r="G26" s="4"/>
      <c r="H26" s="4"/>
      <c r="I26" s="4"/>
      <c r="J26" s="4"/>
      <c r="K26" s="4"/>
      <c r="L26" s="4"/>
      <c r="M26" s="4"/>
      <c r="N26" s="4"/>
      <c r="O26" s="4"/>
      <c r="P26" s="4"/>
      <c r="Q26" s="4"/>
    </row>
    <row r="27" spans="1:17" ht="70.5" hidden="1" customHeight="1" x14ac:dyDescent="0.2">
      <c r="A27" s="43" t="s">
        <v>3342</v>
      </c>
      <c r="B27" s="377" t="s">
        <v>3343</v>
      </c>
      <c r="C27" s="378"/>
      <c r="D27" s="4"/>
      <c r="E27" s="4"/>
      <c r="F27" s="4"/>
      <c r="G27" s="4"/>
      <c r="H27" s="4"/>
      <c r="I27" s="4"/>
      <c r="J27" s="4"/>
      <c r="K27" s="4"/>
      <c r="L27" s="4"/>
      <c r="M27" s="4"/>
      <c r="N27" s="4"/>
      <c r="O27" s="4"/>
      <c r="P27" s="4"/>
      <c r="Q27" s="4"/>
    </row>
    <row r="28" spans="1:17" ht="48" hidden="1" customHeight="1" x14ac:dyDescent="0.2">
      <c r="A28" s="43" t="s">
        <v>3344</v>
      </c>
      <c r="B28" s="377" t="s">
        <v>3345</v>
      </c>
      <c r="C28" s="378"/>
      <c r="D28" s="4"/>
      <c r="E28" s="4"/>
      <c r="F28" s="4"/>
      <c r="G28" s="4"/>
      <c r="H28" s="4"/>
      <c r="I28" s="4"/>
      <c r="J28" s="4"/>
      <c r="K28" s="4"/>
      <c r="L28" s="4"/>
      <c r="M28" s="4"/>
      <c r="N28" s="4"/>
      <c r="O28" s="4"/>
      <c r="P28" s="4"/>
      <c r="Q28" s="4"/>
    </row>
    <row r="29" spans="1:17" ht="100.5" hidden="1" customHeight="1" x14ac:dyDescent="0.2">
      <c r="A29" s="43" t="s">
        <v>3346</v>
      </c>
      <c r="B29" s="377" t="s">
        <v>3347</v>
      </c>
      <c r="C29" s="378"/>
      <c r="D29" s="4"/>
      <c r="E29" s="4"/>
      <c r="F29" s="4"/>
      <c r="G29" s="4"/>
      <c r="H29" s="4"/>
      <c r="I29" s="4"/>
      <c r="J29" s="4"/>
      <c r="K29" s="4"/>
      <c r="L29" s="4"/>
      <c r="M29" s="4"/>
      <c r="N29" s="4"/>
      <c r="O29" s="4"/>
      <c r="P29" s="4"/>
      <c r="Q29" s="4"/>
    </row>
    <row r="30" spans="1:17" ht="45" hidden="1" customHeight="1" x14ac:dyDescent="0.2">
      <c r="A30" s="43" t="s">
        <v>3348</v>
      </c>
      <c r="B30" s="377" t="s">
        <v>3349</v>
      </c>
      <c r="C30" s="378"/>
      <c r="D30" s="4"/>
      <c r="E30" s="4"/>
      <c r="F30" s="4"/>
      <c r="G30" s="4"/>
      <c r="H30" s="4"/>
      <c r="I30" s="4"/>
      <c r="J30" s="4"/>
      <c r="K30" s="4"/>
      <c r="L30" s="4"/>
      <c r="M30" s="4"/>
      <c r="N30" s="4"/>
      <c r="O30" s="4"/>
      <c r="P30" s="4"/>
      <c r="Q30" s="4"/>
    </row>
    <row r="31" spans="1:17" ht="45" hidden="1" customHeight="1" x14ac:dyDescent="0.2">
      <c r="A31" s="43" t="s">
        <v>3350</v>
      </c>
      <c r="B31" s="377" t="s">
        <v>3351</v>
      </c>
      <c r="C31" s="378"/>
      <c r="D31" s="4"/>
      <c r="E31" s="4"/>
      <c r="F31" s="4"/>
      <c r="G31" s="4"/>
      <c r="H31" s="4"/>
      <c r="I31" s="4"/>
      <c r="J31" s="4"/>
      <c r="K31" s="4"/>
      <c r="L31" s="4"/>
      <c r="M31" s="4"/>
      <c r="N31" s="4"/>
      <c r="O31" s="4"/>
      <c r="P31" s="4"/>
      <c r="Q31" s="4"/>
    </row>
    <row r="32" spans="1:17" ht="45" hidden="1" customHeight="1" x14ac:dyDescent="0.2">
      <c r="A32" s="43" t="s">
        <v>3352</v>
      </c>
      <c r="B32" s="377" t="s">
        <v>3353</v>
      </c>
      <c r="C32" s="378"/>
      <c r="D32" s="4"/>
      <c r="E32" s="4"/>
      <c r="F32" s="4"/>
      <c r="G32" s="4"/>
      <c r="H32" s="4"/>
      <c r="I32" s="4"/>
      <c r="J32" s="4"/>
      <c r="K32" s="4"/>
      <c r="L32" s="4"/>
      <c r="M32" s="4"/>
      <c r="N32" s="4"/>
      <c r="O32" s="4"/>
      <c r="P32" s="4"/>
      <c r="Q32" s="4"/>
    </row>
    <row r="33" spans="1:17" ht="72" hidden="1" customHeight="1" x14ac:dyDescent="0.2">
      <c r="A33" s="43" t="s">
        <v>3354</v>
      </c>
      <c r="B33" s="377" t="s">
        <v>3355</v>
      </c>
      <c r="C33" s="378"/>
      <c r="D33" s="4"/>
      <c r="E33" s="4"/>
      <c r="F33" s="4"/>
      <c r="G33" s="4"/>
      <c r="H33" s="4"/>
      <c r="I33" s="4"/>
      <c r="J33" s="4"/>
      <c r="K33" s="4"/>
      <c r="L33" s="4"/>
      <c r="M33" s="4"/>
      <c r="N33" s="4"/>
      <c r="O33" s="4"/>
      <c r="P33" s="4"/>
      <c r="Q33" s="4"/>
    </row>
    <row r="34" spans="1:17" ht="79.5" hidden="1" customHeight="1" x14ac:dyDescent="0.2">
      <c r="A34" s="43" t="s">
        <v>3356</v>
      </c>
      <c r="B34" s="377" t="s">
        <v>3357</v>
      </c>
      <c r="C34" s="378"/>
      <c r="D34" s="4"/>
      <c r="E34" s="4"/>
      <c r="F34" s="4"/>
      <c r="G34" s="4"/>
      <c r="H34" s="4"/>
      <c r="I34" s="4"/>
      <c r="J34" s="4"/>
      <c r="K34" s="4"/>
      <c r="L34" s="4"/>
      <c r="M34" s="4"/>
      <c r="N34" s="4"/>
      <c r="O34" s="4"/>
      <c r="P34" s="4"/>
      <c r="Q34" s="4"/>
    </row>
    <row r="35" spans="1:17" ht="70.5" hidden="1" customHeight="1" x14ac:dyDescent="0.2">
      <c r="A35" s="43" t="s">
        <v>3358</v>
      </c>
      <c r="B35" s="377" t="s">
        <v>3359</v>
      </c>
      <c r="C35" s="378"/>
      <c r="D35" s="4"/>
      <c r="E35" s="4"/>
      <c r="F35" s="4"/>
      <c r="G35" s="4"/>
      <c r="H35" s="4"/>
      <c r="I35" s="4"/>
      <c r="J35" s="4"/>
      <c r="K35" s="4"/>
      <c r="L35" s="4"/>
      <c r="M35" s="4"/>
      <c r="N35" s="4"/>
      <c r="O35" s="4"/>
      <c r="P35" s="4"/>
      <c r="Q35" s="4"/>
    </row>
    <row r="36" spans="1:17" ht="45.75" hidden="1" customHeight="1" x14ac:dyDescent="0.2">
      <c r="A36" s="43" t="s">
        <v>3360</v>
      </c>
      <c r="B36" s="377" t="s">
        <v>3361</v>
      </c>
      <c r="C36" s="378"/>
      <c r="D36" s="4"/>
      <c r="E36" s="4"/>
      <c r="F36" s="4"/>
      <c r="G36" s="4"/>
      <c r="H36" s="4"/>
      <c r="I36" s="4"/>
      <c r="J36" s="4"/>
      <c r="K36" s="4"/>
      <c r="L36" s="4"/>
      <c r="M36" s="4"/>
      <c r="N36" s="4"/>
      <c r="O36" s="4"/>
      <c r="P36" s="4"/>
      <c r="Q36" s="4"/>
    </row>
    <row r="37" spans="1:17" ht="54.75" hidden="1" customHeight="1" x14ac:dyDescent="0.2">
      <c r="A37" s="43" t="s">
        <v>3362</v>
      </c>
      <c r="B37" s="377" t="s">
        <v>3363</v>
      </c>
      <c r="C37" s="378"/>
      <c r="D37" s="4"/>
      <c r="E37" s="4"/>
      <c r="F37" s="4"/>
      <c r="G37" s="4"/>
      <c r="H37" s="4"/>
      <c r="I37" s="4"/>
      <c r="J37" s="4"/>
      <c r="K37" s="4"/>
      <c r="L37" s="4"/>
      <c r="M37" s="4"/>
      <c r="N37" s="4"/>
      <c r="O37" s="4"/>
      <c r="P37" s="4"/>
      <c r="Q37" s="4"/>
    </row>
    <row r="38" spans="1:17" ht="37.5" hidden="1" customHeight="1" x14ac:dyDescent="0.2">
      <c r="A38" s="43" t="s">
        <v>3364</v>
      </c>
      <c r="B38" s="377" t="s">
        <v>3365</v>
      </c>
      <c r="C38" s="378"/>
      <c r="D38" s="4"/>
      <c r="E38" s="4"/>
      <c r="F38" s="4"/>
      <c r="G38" s="4"/>
      <c r="H38" s="4"/>
      <c r="I38" s="4"/>
      <c r="J38" s="4"/>
      <c r="K38" s="4"/>
      <c r="L38" s="4"/>
      <c r="M38" s="4"/>
      <c r="N38" s="4"/>
      <c r="O38" s="4"/>
      <c r="P38" s="4"/>
      <c r="Q38" s="4"/>
    </row>
    <row r="39" spans="1:17" ht="61.5" hidden="1" customHeight="1" x14ac:dyDescent="0.2">
      <c r="A39" s="43" t="s">
        <v>3366</v>
      </c>
      <c r="B39" s="377" t="s">
        <v>3367</v>
      </c>
      <c r="C39" s="378"/>
      <c r="D39" s="4"/>
      <c r="E39" s="4"/>
      <c r="F39" s="4"/>
      <c r="G39" s="4"/>
      <c r="H39" s="4"/>
      <c r="I39" s="4"/>
      <c r="J39" s="4"/>
      <c r="K39" s="4"/>
      <c r="L39" s="4"/>
      <c r="M39" s="4"/>
      <c r="N39" s="4"/>
      <c r="O39" s="4"/>
      <c r="P39" s="4"/>
      <c r="Q39" s="4"/>
    </row>
    <row r="40" spans="1:17" ht="53.25" hidden="1" customHeight="1" x14ac:dyDescent="0.2">
      <c r="A40" s="43" t="s">
        <v>3368</v>
      </c>
      <c r="B40" s="377" t="s">
        <v>3369</v>
      </c>
      <c r="C40" s="378"/>
      <c r="D40" s="4"/>
      <c r="E40" s="4"/>
      <c r="F40" s="4"/>
      <c r="G40" s="4"/>
      <c r="H40" s="4"/>
      <c r="I40" s="4"/>
      <c r="J40" s="4"/>
      <c r="K40" s="4"/>
      <c r="L40" s="4"/>
      <c r="M40" s="4"/>
      <c r="N40" s="4"/>
      <c r="O40" s="4"/>
      <c r="P40" s="4"/>
      <c r="Q40" s="4"/>
    </row>
    <row r="41" spans="1:17" ht="73.5" hidden="1" customHeight="1" x14ac:dyDescent="0.2">
      <c r="A41" s="43" t="s">
        <v>3370</v>
      </c>
      <c r="B41" s="377" t="s">
        <v>3371</v>
      </c>
      <c r="C41" s="378"/>
      <c r="D41" s="4"/>
      <c r="E41" s="4"/>
      <c r="F41" s="4"/>
      <c r="G41" s="4"/>
      <c r="H41" s="4"/>
      <c r="I41" s="4"/>
      <c r="J41" s="4"/>
      <c r="K41" s="4"/>
      <c r="L41" s="4"/>
      <c r="M41" s="4"/>
      <c r="N41" s="4"/>
      <c r="O41" s="4"/>
      <c r="P41" s="4"/>
      <c r="Q41" s="4"/>
    </row>
    <row r="42" spans="1:17" ht="57.75" hidden="1" customHeight="1" x14ac:dyDescent="0.2">
      <c r="A42" s="43" t="s">
        <v>3372</v>
      </c>
      <c r="B42" s="377" t="s">
        <v>3373</v>
      </c>
      <c r="C42" s="378"/>
      <c r="D42" s="4"/>
      <c r="E42" s="4"/>
      <c r="F42" s="4"/>
      <c r="G42" s="4"/>
      <c r="H42" s="4"/>
      <c r="I42" s="4"/>
      <c r="J42" s="4"/>
      <c r="K42" s="4"/>
      <c r="L42" s="4"/>
      <c r="M42" s="4"/>
      <c r="N42" s="4"/>
      <c r="O42" s="4"/>
      <c r="P42" s="4"/>
      <c r="Q42" s="4"/>
    </row>
    <row r="43" spans="1:17" ht="84" hidden="1" customHeight="1" x14ac:dyDescent="0.2">
      <c r="A43" s="43" t="s">
        <v>3374</v>
      </c>
      <c r="B43" s="377" t="s">
        <v>3375</v>
      </c>
      <c r="C43" s="378"/>
      <c r="D43" s="4"/>
      <c r="E43" s="4"/>
      <c r="F43" s="4"/>
      <c r="G43" s="4"/>
      <c r="H43" s="4"/>
      <c r="I43" s="4"/>
      <c r="J43" s="4"/>
      <c r="K43" s="4"/>
      <c r="L43" s="4"/>
      <c r="M43" s="4"/>
      <c r="N43" s="4"/>
      <c r="O43" s="4"/>
      <c r="P43" s="4"/>
      <c r="Q43" s="4"/>
    </row>
    <row r="44" spans="1:17" ht="48" hidden="1" customHeight="1" x14ac:dyDescent="0.2">
      <c r="A44" s="43" t="s">
        <v>3376</v>
      </c>
      <c r="B44" s="377" t="s">
        <v>3377</v>
      </c>
      <c r="C44" s="378"/>
      <c r="D44" s="4"/>
      <c r="E44" s="4"/>
      <c r="F44" s="4"/>
      <c r="G44" s="4"/>
      <c r="H44" s="4"/>
      <c r="I44" s="4"/>
      <c r="J44" s="4"/>
      <c r="K44" s="4"/>
      <c r="L44" s="4"/>
      <c r="M44" s="4"/>
      <c r="N44" s="4"/>
      <c r="O44" s="4"/>
      <c r="P44" s="4"/>
      <c r="Q44" s="4"/>
    </row>
    <row r="45" spans="1:17" ht="57" hidden="1" customHeight="1" x14ac:dyDescent="0.2">
      <c r="A45" s="43" t="s">
        <v>3378</v>
      </c>
      <c r="B45" s="377" t="s">
        <v>3379</v>
      </c>
      <c r="C45" s="378"/>
      <c r="D45" s="4"/>
      <c r="E45" s="4"/>
      <c r="F45" s="4"/>
      <c r="G45" s="4"/>
      <c r="H45" s="4"/>
      <c r="I45" s="4"/>
      <c r="J45" s="4"/>
      <c r="K45" s="4"/>
      <c r="L45" s="4"/>
      <c r="M45" s="4"/>
      <c r="N45" s="4"/>
      <c r="O45" s="4"/>
      <c r="P45" s="4"/>
      <c r="Q45" s="4"/>
    </row>
    <row r="46" spans="1:17" ht="73.5" hidden="1" customHeight="1" x14ac:dyDescent="0.2">
      <c r="A46" s="43" t="s">
        <v>3380</v>
      </c>
      <c r="B46" s="387" t="s">
        <v>3381</v>
      </c>
      <c r="C46" s="378"/>
      <c r="D46" s="41"/>
      <c r="E46" s="4"/>
      <c r="F46" s="4"/>
      <c r="G46" s="4"/>
      <c r="H46" s="4"/>
      <c r="I46" s="4"/>
      <c r="J46" s="4"/>
      <c r="K46" s="4"/>
      <c r="L46" s="4"/>
      <c r="M46" s="4"/>
      <c r="N46" s="4"/>
      <c r="O46" s="4"/>
      <c r="P46" s="4"/>
      <c r="Q46" s="4"/>
    </row>
    <row r="47" spans="1:17" ht="66" hidden="1" customHeight="1" x14ac:dyDescent="0.2">
      <c r="A47" s="48" t="s">
        <v>3382</v>
      </c>
      <c r="B47" s="388" t="s">
        <v>3383</v>
      </c>
      <c r="C47" s="388"/>
      <c r="D47" s="4"/>
      <c r="E47" s="4"/>
      <c r="F47" s="4"/>
      <c r="G47" s="4"/>
      <c r="H47" s="4"/>
      <c r="I47" s="4"/>
      <c r="J47" s="4"/>
      <c r="K47" s="4"/>
      <c r="L47" s="4"/>
      <c r="M47" s="4"/>
      <c r="N47" s="4"/>
      <c r="O47" s="4"/>
      <c r="P47" s="4"/>
      <c r="Q47" s="4"/>
    </row>
    <row r="48" spans="1:17" ht="123.75" customHeight="1" x14ac:dyDescent="0.2">
      <c r="A48" s="271" t="s">
        <v>3384</v>
      </c>
      <c r="B48" s="386" t="s">
        <v>3385</v>
      </c>
      <c r="C48" s="385"/>
      <c r="D48" s="4"/>
      <c r="E48" s="4"/>
      <c r="F48" s="4"/>
      <c r="G48" s="4"/>
      <c r="H48" s="4"/>
      <c r="I48" s="4"/>
      <c r="J48" s="4"/>
      <c r="K48" s="4"/>
      <c r="L48" s="4"/>
      <c r="M48" s="4"/>
      <c r="N48" s="4"/>
      <c r="O48" s="4"/>
      <c r="P48" s="4"/>
      <c r="Q48" s="4"/>
    </row>
    <row r="49" spans="1:17" ht="34.5" customHeight="1" x14ac:dyDescent="0.2">
      <c r="A49" s="271" t="s">
        <v>3386</v>
      </c>
      <c r="B49" s="384" t="s">
        <v>3387</v>
      </c>
      <c r="C49" s="385"/>
      <c r="D49" s="4"/>
      <c r="E49" s="4"/>
      <c r="F49" s="4"/>
      <c r="G49" s="4"/>
      <c r="H49" s="4"/>
      <c r="I49" s="4"/>
      <c r="J49" s="4"/>
      <c r="K49" s="4"/>
      <c r="L49" s="4"/>
      <c r="M49" s="4"/>
      <c r="N49" s="4"/>
      <c r="O49" s="4"/>
      <c r="P49" s="4"/>
      <c r="Q49" s="4"/>
    </row>
    <row r="50" spans="1:17" ht="34.5" customHeight="1" x14ac:dyDescent="0.2">
      <c r="A50" s="271" t="s">
        <v>3388</v>
      </c>
      <c r="B50" s="384" t="s">
        <v>3389</v>
      </c>
      <c r="C50" s="385"/>
      <c r="D50" s="4"/>
      <c r="E50" s="4"/>
      <c r="F50" s="4"/>
      <c r="G50" s="4"/>
      <c r="H50" s="4"/>
      <c r="I50" s="4"/>
      <c r="J50" s="4"/>
      <c r="K50" s="4"/>
      <c r="L50" s="4"/>
      <c r="M50" s="4"/>
      <c r="N50" s="4"/>
      <c r="O50" s="4"/>
      <c r="P50" s="4"/>
      <c r="Q50" s="4"/>
    </row>
    <row r="51" spans="1:17" ht="31.5" customHeight="1" x14ac:dyDescent="0.2">
      <c r="A51" s="313" t="s">
        <v>3390</v>
      </c>
      <c r="B51" s="383" t="s">
        <v>3391</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Đipalo</cp:lastModifiedBy>
  <cp:lastPrinted>2022-04-04T19:59:02Z</cp:lastPrinted>
  <dcterms:created xsi:type="dcterms:W3CDTF">2022-04-01T05:14:30Z</dcterms:created>
  <dcterms:modified xsi:type="dcterms:W3CDTF">2023-02-09T13:09:17Z</dcterms:modified>
</cp:coreProperties>
</file>